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ridislimited.sharepoint.com/sites/ViridisLimited/Shared Documents/Projects/10001 - WPI/Data/R/Inputs/"/>
    </mc:Choice>
  </mc:AlternateContent>
  <xr:revisionPtr revIDLastSave="398" documentId="13_ncr:1_{94FDFF32-2E10-488E-9709-6C402563E149}" xr6:coauthVersionLast="47" xr6:coauthVersionMax="47" xr10:uidLastSave="{75C107C2-E8FA-4815-9740-F5D065331950}"/>
  <bookViews>
    <workbookView xWindow="28680" yWindow="-120" windowWidth="29040" windowHeight="15720" xr2:uid="{36E640A5-D67F-4AAD-8B70-535426F8883A}"/>
  </bookViews>
  <sheets>
    <sheet name="Biomass" sheetId="1" r:id="rId1"/>
  </sheets>
  <definedNames>
    <definedName name="_xlnm._FilterDatabase" localSheetId="0" hidden="1">Biomass!$A$1:$N$101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" i="1" l="1"/>
  <c r="M47" i="1"/>
  <c r="M9" i="1"/>
  <c r="M2" i="1"/>
  <c r="M97" i="1"/>
  <c r="M96" i="1"/>
  <c r="M95" i="1"/>
  <c r="M94" i="1"/>
  <c r="L97" i="1"/>
  <c r="L96" i="1"/>
  <c r="L95" i="1"/>
  <c r="L94" i="1"/>
  <c r="J97" i="1"/>
  <c r="K97" i="1" s="1"/>
  <c r="I97" i="1"/>
  <c r="I96" i="1"/>
  <c r="J96" i="1" s="1"/>
  <c r="K96" i="1" s="1"/>
  <c r="I95" i="1"/>
  <c r="J95" i="1" s="1"/>
  <c r="K95" i="1" s="1"/>
  <c r="I94" i="1"/>
  <c r="J94" i="1" s="1"/>
  <c r="K94" i="1" s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61" i="1"/>
  <c r="M60" i="1"/>
  <c r="M59" i="1"/>
  <c r="M58" i="1"/>
  <c r="M57" i="1"/>
  <c r="M54" i="1"/>
  <c r="M53" i="1"/>
  <c r="L85" i="1"/>
  <c r="L77" i="1"/>
  <c r="L73" i="1"/>
  <c r="L65" i="1"/>
  <c r="L61" i="1"/>
  <c r="L53" i="1"/>
  <c r="J85" i="1"/>
  <c r="K85" i="1" s="1"/>
  <c r="J77" i="1"/>
  <c r="K77" i="1" s="1"/>
  <c r="J73" i="1"/>
  <c r="K73" i="1" s="1"/>
  <c r="J65" i="1"/>
  <c r="K65" i="1" s="1"/>
  <c r="J61" i="1"/>
  <c r="K61" i="1" s="1"/>
  <c r="J53" i="1"/>
  <c r="K53" i="1" s="1"/>
  <c r="I85" i="1"/>
  <c r="I84" i="1"/>
  <c r="L84" i="1" s="1"/>
  <c r="I83" i="1"/>
  <c r="L83" i="1" s="1"/>
  <c r="I82" i="1"/>
  <c r="L82" i="1" s="1"/>
  <c r="I81" i="1"/>
  <c r="L81" i="1" s="1"/>
  <c r="I80" i="1"/>
  <c r="L80" i="1" s="1"/>
  <c r="I79" i="1"/>
  <c r="L79" i="1" s="1"/>
  <c r="I78" i="1"/>
  <c r="L78" i="1" s="1"/>
  <c r="I77" i="1"/>
  <c r="I76" i="1"/>
  <c r="L76" i="1" s="1"/>
  <c r="I75" i="1"/>
  <c r="L75" i="1" s="1"/>
  <c r="I74" i="1"/>
  <c r="L74" i="1" s="1"/>
  <c r="I73" i="1"/>
  <c r="I72" i="1"/>
  <c r="L72" i="1" s="1"/>
  <c r="I71" i="1"/>
  <c r="J71" i="1" s="1"/>
  <c r="K71" i="1" s="1"/>
  <c r="I70" i="1"/>
  <c r="J70" i="1" s="1"/>
  <c r="K70" i="1" s="1"/>
  <c r="I69" i="1"/>
  <c r="J69" i="1" s="1"/>
  <c r="K69" i="1" s="1"/>
  <c r="I68" i="1"/>
  <c r="L68" i="1" s="1"/>
  <c r="I67" i="1"/>
  <c r="J67" i="1" s="1"/>
  <c r="K67" i="1" s="1"/>
  <c r="I66" i="1"/>
  <c r="J66" i="1" s="1"/>
  <c r="K66" i="1" s="1"/>
  <c r="I65" i="1"/>
  <c r="I64" i="1"/>
  <c r="L64" i="1" s="1"/>
  <c r="I63" i="1"/>
  <c r="L63" i="1" s="1"/>
  <c r="I62" i="1"/>
  <c r="L62" i="1" s="1"/>
  <c r="I61" i="1"/>
  <c r="I60" i="1"/>
  <c r="L60" i="1" s="1"/>
  <c r="I59" i="1"/>
  <c r="L59" i="1" s="1"/>
  <c r="I58" i="1"/>
  <c r="L58" i="1" s="1"/>
  <c r="I57" i="1"/>
  <c r="J57" i="1" s="1"/>
  <c r="K57" i="1" s="1"/>
  <c r="I56" i="1"/>
  <c r="J56" i="1" s="1"/>
  <c r="K56" i="1" s="1"/>
  <c r="I55" i="1"/>
  <c r="J55" i="1" s="1"/>
  <c r="K55" i="1" s="1"/>
  <c r="I54" i="1"/>
  <c r="L54" i="1" s="1"/>
  <c r="I53" i="1"/>
  <c r="I52" i="1"/>
  <c r="L52" i="1" s="1"/>
  <c r="I51" i="1"/>
  <c r="L51" i="1" s="1"/>
  <c r="I50" i="1"/>
  <c r="L50" i="1" s="1"/>
  <c r="I49" i="1"/>
  <c r="I48" i="1"/>
  <c r="M49" i="1"/>
  <c r="I98" i="1"/>
  <c r="L98" i="1" s="1"/>
  <c r="I99" i="1"/>
  <c r="J99" i="1" s="1"/>
  <c r="K99" i="1" s="1"/>
  <c r="I100" i="1"/>
  <c r="L100" i="1" s="1"/>
  <c r="I101" i="1"/>
  <c r="L101" i="1" s="1"/>
  <c r="I86" i="1"/>
  <c r="L86" i="1" s="1"/>
  <c r="I87" i="1"/>
  <c r="L87" i="1" s="1"/>
  <c r="I88" i="1"/>
  <c r="L88" i="1" s="1"/>
  <c r="I89" i="1"/>
  <c r="L89" i="1" s="1"/>
  <c r="I90" i="1"/>
  <c r="L90" i="1" s="1"/>
  <c r="I91" i="1"/>
  <c r="L91" i="1" s="1"/>
  <c r="I92" i="1"/>
  <c r="L92" i="1" s="1"/>
  <c r="I93" i="1"/>
  <c r="J93" i="1" s="1"/>
  <c r="K93" i="1" s="1"/>
  <c r="M42" i="1"/>
  <c r="M90" i="1"/>
  <c r="M3" i="1"/>
  <c r="M4" i="1"/>
  <c r="M5" i="1"/>
  <c r="M6" i="1"/>
  <c r="M7" i="1"/>
  <c r="M8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0" i="1"/>
  <c r="M41" i="1"/>
  <c r="M43" i="1"/>
  <c r="M44" i="1"/>
  <c r="M45" i="1"/>
  <c r="M46" i="1"/>
  <c r="M48" i="1"/>
  <c r="M86" i="1"/>
  <c r="M87" i="1"/>
  <c r="M89" i="1"/>
  <c r="M91" i="1"/>
  <c r="M92" i="1"/>
  <c r="M93" i="1"/>
  <c r="M98" i="1"/>
  <c r="M99" i="1"/>
  <c r="M100" i="1"/>
  <c r="M38" i="1"/>
  <c r="L99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2" i="1"/>
  <c r="L66" i="1" l="1"/>
  <c r="L55" i="1"/>
  <c r="L56" i="1"/>
  <c r="J81" i="1"/>
  <c r="K81" i="1" s="1"/>
  <c r="J59" i="1"/>
  <c r="K59" i="1" s="1"/>
  <c r="J83" i="1"/>
  <c r="K83" i="1" s="1"/>
  <c r="L71" i="1"/>
  <c r="J60" i="1"/>
  <c r="K60" i="1" s="1"/>
  <c r="J72" i="1"/>
  <c r="K72" i="1" s="1"/>
  <c r="J84" i="1"/>
  <c r="K84" i="1" s="1"/>
  <c r="J54" i="1"/>
  <c r="K54" i="1" s="1"/>
  <c r="J78" i="1"/>
  <c r="K78" i="1" s="1"/>
  <c r="J79" i="1"/>
  <c r="K79" i="1" s="1"/>
  <c r="J68" i="1"/>
  <c r="K68" i="1" s="1"/>
  <c r="J80" i="1"/>
  <c r="K80" i="1" s="1"/>
  <c r="L57" i="1"/>
  <c r="L69" i="1"/>
  <c r="J58" i="1"/>
  <c r="K58" i="1" s="1"/>
  <c r="J82" i="1"/>
  <c r="K82" i="1" s="1"/>
  <c r="J50" i="1"/>
  <c r="K50" i="1" s="1"/>
  <c r="J62" i="1"/>
  <c r="K62" i="1" s="1"/>
  <c r="J74" i="1"/>
  <c r="K74" i="1" s="1"/>
  <c r="L67" i="1"/>
  <c r="L70" i="1"/>
  <c r="J86" i="1"/>
  <c r="J51" i="1"/>
  <c r="K51" i="1" s="1"/>
  <c r="J63" i="1"/>
  <c r="K63" i="1" s="1"/>
  <c r="J75" i="1"/>
  <c r="K75" i="1" s="1"/>
  <c r="J52" i="1"/>
  <c r="K52" i="1" s="1"/>
  <c r="J64" i="1"/>
  <c r="K64" i="1" s="1"/>
  <c r="J76" i="1"/>
  <c r="K76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100" i="1"/>
  <c r="K100" i="1" s="1"/>
  <c r="J101" i="1"/>
  <c r="K101" i="1" s="1"/>
  <c r="K86" i="1"/>
  <c r="J98" i="1"/>
  <c r="K98" i="1" s="1"/>
  <c r="L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tc={03754A75-114D-4909-93F7-C04C929E5F97}</author>
  </authors>
  <commentList>
    <comment ref="M1" authorId="0" shapeId="0" xr:uid="{03754A75-114D-4909-93F7-C04C929E5F97}">
      <text>
        <t>[Threaded comment]
Your version of Excel allows you to read this threaded comment; however, any edits to it will get removed if the file is opened in a newer version of Excel. Learn more: https://go.microsoft.com/fwlink/?linkid=870924
Comment:
    Historic calculations were inaccurate, so this was recalculated in 2024 by dividing AFDW (mg/sample) by Chl-a (mg/sample)</t>
      </text>
    </comment>
  </commentList>
</comments>
</file>

<file path=xl/sharedStrings.xml><?xml version="1.0" encoding="utf-8"?>
<sst xmlns="http://schemas.openxmlformats.org/spreadsheetml/2006/main" count="365" uniqueCount="27">
  <si>
    <t xml:space="preserve">Date </t>
  </si>
  <si>
    <t>Year</t>
  </si>
  <si>
    <t>un</t>
  </si>
  <si>
    <t>Site</t>
  </si>
  <si>
    <t>Rep</t>
  </si>
  <si>
    <t>DWmg/sample</t>
  </si>
  <si>
    <t>AFDW
mg/sample</t>
  </si>
  <si>
    <t>Chlamg/sample</t>
  </si>
  <si>
    <t>Area</t>
  </si>
  <si>
    <t>AFDW (mg/m2)</t>
  </si>
  <si>
    <t>AFDW (g/m2)</t>
  </si>
  <si>
    <t>Chla (mg/m2)</t>
  </si>
  <si>
    <t>Autotrophic Index</t>
  </si>
  <si>
    <t>Sewage Fungus</t>
  </si>
  <si>
    <t>US</t>
  </si>
  <si>
    <t>A</t>
  </si>
  <si>
    <t>B</t>
  </si>
  <si>
    <t>C</t>
  </si>
  <si>
    <t>D</t>
  </si>
  <si>
    <t>DS</t>
  </si>
  <si>
    <t>DS-Marae</t>
  </si>
  <si>
    <t>2020-21</t>
  </si>
  <si>
    <t>Ecological</t>
  </si>
  <si>
    <t>DS2</t>
  </si>
  <si>
    <t>2021-22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</si>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</sst>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0.0"/>
    <numFmt numFmtId="166" formatCode="0.000000"/>
    <numFmt numFmtId="167" formatCode="0.000"/>
  </numFmts>
  <fonts count="9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8" fillId="0" borderId="0">
      <alignment vertical="top"/>
    </xf>
    <xf numFmtId="0" fontId="5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2" fontId="4" fillId="0" borderId="0" xfId="1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0" xfId="2" applyFont="1" applyAlignment="1">
      <alignment horizontal="right" readingOrder="1"/>
    </xf>
    <xf numFmtId="0" fontId="4" fillId="0" borderId="0" xfId="2" applyFont="1" applyAlignment="1">
      <alignment horizontal="right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5" fontId="4" fillId="0" borderId="0" xfId="2" applyNumberFormat="1" applyFont="1" applyAlignment="1">
      <alignment horizontal="right" readingOrder="1"/>
    </xf>
    <xf numFmtId="167" fontId="4" fillId="0" borderId="0" xfId="2" applyNumberFormat="1" applyFont="1" applyAlignment="1">
      <alignment horizontal="right"/>
    </xf>
    <xf numFmtId="14" fontId="3" fillId="0" borderId="0" xfId="0" applyNumberFormat="1" applyFont="1"/>
    <xf numFmtId="167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</cellXfs>
  <cellStyles count="4">
    <cellStyle name="Normal" xfId="0" builtinId="0"/>
    <cellStyle name="Normal 3" xfId="1" xr:uid="{A09EE07E-5A4B-4F0A-8224-C53490836212}"/>
    <cellStyle name="Normal 3 2" xfId="3" xr:uid="{2B39BD42-51F9-4692-B297-D3D44F7148DC}"/>
    <cellStyle name="Normal 3 3" xfId="2" xr:uid="{41AF3916-8428-4872-825B-551DF0F00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nda Naude" id="{83FF6413-844A-4D2A-A8AF-CDF0BB5B4359}" userId="S::amanda.naude@viridis.co.nz::1508097e-629b-46e4-bc67-491922570d1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4-06-25T04:39:14.80" personId="{83FF6413-844A-4D2A-A8AF-CDF0BB5B4359}" id="{03754A75-114D-4909-93F7-C04C929E5F97}">
    <text>Historic calculations were inaccurate, so this was recalculated in 2024 by dividing AFDW (mg/sample) by Chl-a (mg/sample)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B4D9-8CC8-4130-B3A4-D3E55629BABB}">
  <sheetPr>
    <tabColor theme="6" tint="-0.499984740745262"/>
  </sheetPr>
  <dimension ref="A1:N122"/>
  <sheetViews>
    <sheetView tabSelected="1" zoomScale="110" zoomScaleNormal="110" workbookViewId="0">
      <pane ySplit="1" topLeftCell="A24" activePane="bottomLeft" state="frozen"/>
      <selection pane="bottomLeft" activeCell="B50" sqref="B50"/>
    </sheetView>
  </sheetViews>
  <sheetFormatPr defaultColWidth="8.85546875" defaultRowHeight="15" customHeight="1"/>
  <cols>
    <col min="1" max="1" width="17.140625" style="4" customWidth="1"/>
    <col min="2" max="3" width="17.140625" style="1" customWidth="1"/>
    <col min="4" max="9" width="17.140625" style="3" customWidth="1"/>
    <col min="10" max="10" width="17.140625" style="8" customWidth="1"/>
    <col min="11" max="12" width="17.140625" style="3" customWidth="1"/>
    <col min="13" max="13" width="17.140625" style="5" customWidth="1"/>
    <col min="14" max="14" width="12" style="3" bestFit="1" customWidth="1"/>
    <col min="15" max="16384" width="8.85546875" style="3"/>
  </cols>
  <sheetData>
    <row r="1" spans="1:14" ht="15" customHeight="1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5" t="s">
        <v>5</v>
      </c>
      <c r="G1" s="24" t="s">
        <v>6</v>
      </c>
      <c r="H1" s="25" t="s">
        <v>7</v>
      </c>
      <c r="I1" s="24" t="s">
        <v>8</v>
      </c>
      <c r="J1" s="26" t="s">
        <v>9</v>
      </c>
      <c r="K1" s="27" t="s">
        <v>10</v>
      </c>
      <c r="L1" s="27" t="s">
        <v>11</v>
      </c>
      <c r="M1" s="28" t="s">
        <v>12</v>
      </c>
    </row>
    <row r="2" spans="1:14" ht="15" customHeight="1">
      <c r="A2" s="4">
        <v>40976</v>
      </c>
      <c r="B2" s="5">
        <v>2012</v>
      </c>
      <c r="C2" s="7" t="s">
        <v>13</v>
      </c>
      <c r="D2" s="9" t="s">
        <v>14</v>
      </c>
      <c r="E2" s="7" t="s">
        <v>15</v>
      </c>
      <c r="F2" s="5">
        <v>20.100000000000001</v>
      </c>
      <c r="G2" s="7">
        <v>3.7</v>
      </c>
      <c r="H2" s="5">
        <v>2E-3</v>
      </c>
      <c r="I2" s="17">
        <f>PI()*((50/2)/1000)^2</f>
        <v>1.9634954084936209E-3</v>
      </c>
      <c r="J2" s="3">
        <v>1884</v>
      </c>
      <c r="K2" s="3">
        <v>1.9</v>
      </c>
      <c r="L2" s="6">
        <v>1</v>
      </c>
      <c r="M2" s="18">
        <f>G2/H2</f>
        <v>1850</v>
      </c>
    </row>
    <row r="3" spans="1:14" ht="15" customHeight="1">
      <c r="A3" s="4">
        <v>40976</v>
      </c>
      <c r="B3" s="5">
        <v>2012</v>
      </c>
      <c r="C3" s="7" t="s">
        <v>13</v>
      </c>
      <c r="D3" s="9" t="s">
        <v>14</v>
      </c>
      <c r="E3" s="7" t="s">
        <v>16</v>
      </c>
      <c r="F3" s="5">
        <v>193.6</v>
      </c>
      <c r="G3" s="7">
        <v>14.9</v>
      </c>
      <c r="H3" s="5">
        <v>0.01</v>
      </c>
      <c r="I3" s="17">
        <f t="shared" ref="I3:I101" si="0">PI()*((50/2)/1000)^2</f>
        <v>1.9634954084936209E-3</v>
      </c>
      <c r="J3" s="3">
        <v>7589</v>
      </c>
      <c r="K3" s="3">
        <v>7.6</v>
      </c>
      <c r="L3" s="6">
        <v>5.0999999999999996</v>
      </c>
      <c r="M3" s="18">
        <f t="shared" ref="M3:M37" si="1">G3/H3</f>
        <v>1490</v>
      </c>
    </row>
    <row r="4" spans="1:14" ht="15" customHeight="1">
      <c r="A4" s="4">
        <v>40976</v>
      </c>
      <c r="B4" s="5">
        <v>2012</v>
      </c>
      <c r="C4" s="7" t="s">
        <v>13</v>
      </c>
      <c r="D4" s="9" t="s">
        <v>14</v>
      </c>
      <c r="E4" s="7" t="s">
        <v>17</v>
      </c>
      <c r="F4" s="5">
        <v>154.4</v>
      </c>
      <c r="G4" s="7">
        <v>10.1</v>
      </c>
      <c r="H4" s="5">
        <v>4.0000000000000001E-3</v>
      </c>
      <c r="I4" s="17">
        <f t="shared" si="0"/>
        <v>1.9634954084936209E-3</v>
      </c>
      <c r="J4" s="3">
        <v>5144</v>
      </c>
      <c r="K4" s="3">
        <v>5.0999999999999996</v>
      </c>
      <c r="L4" s="6">
        <v>2</v>
      </c>
      <c r="M4" s="18">
        <f t="shared" si="1"/>
        <v>2525</v>
      </c>
    </row>
    <row r="5" spans="1:14" ht="15" customHeight="1">
      <c r="A5" s="4">
        <v>40976</v>
      </c>
      <c r="B5" s="5">
        <v>2012</v>
      </c>
      <c r="C5" s="7" t="s">
        <v>13</v>
      </c>
      <c r="D5" s="9" t="s">
        <v>14</v>
      </c>
      <c r="E5" s="7" t="s">
        <v>18</v>
      </c>
      <c r="F5" s="5">
        <v>109.5</v>
      </c>
      <c r="G5" s="7">
        <v>11.4</v>
      </c>
      <c r="H5" s="5">
        <v>5.0000000000000001E-3</v>
      </c>
      <c r="I5" s="17">
        <f t="shared" si="0"/>
        <v>1.9634954084936209E-3</v>
      </c>
      <c r="J5" s="3">
        <v>5806</v>
      </c>
      <c r="K5" s="3">
        <v>5.8</v>
      </c>
      <c r="L5" s="6">
        <v>2.5</v>
      </c>
      <c r="M5" s="18">
        <f t="shared" si="1"/>
        <v>2280</v>
      </c>
    </row>
    <row r="6" spans="1:14" ht="15" customHeight="1">
      <c r="A6" s="4">
        <v>40976</v>
      </c>
      <c r="B6" s="5">
        <v>2012</v>
      </c>
      <c r="C6" s="7" t="s">
        <v>13</v>
      </c>
      <c r="D6" s="9" t="s">
        <v>19</v>
      </c>
      <c r="E6" s="7" t="s">
        <v>15</v>
      </c>
      <c r="F6" s="5">
        <v>111.2</v>
      </c>
      <c r="G6" s="7">
        <v>35.799999999999997</v>
      </c>
      <c r="H6" s="5">
        <v>3.5999999999999997E-2</v>
      </c>
      <c r="I6" s="17">
        <f t="shared" si="0"/>
        <v>1.9634954084936209E-3</v>
      </c>
      <c r="J6" s="3">
        <v>18233</v>
      </c>
      <c r="K6" s="3">
        <v>18.2</v>
      </c>
      <c r="L6" s="6">
        <v>18.3</v>
      </c>
      <c r="M6" s="18">
        <f t="shared" si="1"/>
        <v>994.44444444444446</v>
      </c>
    </row>
    <row r="7" spans="1:14" ht="15" customHeight="1">
      <c r="A7" s="4">
        <v>40976</v>
      </c>
      <c r="B7" s="5">
        <v>2012</v>
      </c>
      <c r="C7" s="7" t="s">
        <v>13</v>
      </c>
      <c r="D7" s="9" t="s">
        <v>19</v>
      </c>
      <c r="E7" s="7" t="s">
        <v>16</v>
      </c>
      <c r="F7" s="5">
        <v>139.1</v>
      </c>
      <c r="G7" s="7">
        <v>31.5</v>
      </c>
      <c r="H7" s="5">
        <v>5.2999999999999999E-2</v>
      </c>
      <c r="I7" s="17">
        <f t="shared" si="0"/>
        <v>1.9634954084936209E-3</v>
      </c>
      <c r="J7" s="3">
        <v>16043</v>
      </c>
      <c r="K7" s="3">
        <v>16</v>
      </c>
      <c r="L7" s="6">
        <v>27</v>
      </c>
      <c r="M7" s="18">
        <f t="shared" si="1"/>
        <v>594.33962264150944</v>
      </c>
    </row>
    <row r="8" spans="1:14" ht="15" customHeight="1">
      <c r="A8" s="4">
        <v>40976</v>
      </c>
      <c r="B8" s="5">
        <v>2012</v>
      </c>
      <c r="C8" s="7" t="s">
        <v>13</v>
      </c>
      <c r="D8" s="9" t="s">
        <v>19</v>
      </c>
      <c r="E8" s="7" t="s">
        <v>17</v>
      </c>
      <c r="F8" s="5">
        <v>195.1</v>
      </c>
      <c r="G8" s="7">
        <v>64.5</v>
      </c>
      <c r="H8" s="5">
        <v>5.2999999999999999E-2</v>
      </c>
      <c r="I8" s="17">
        <f t="shared" si="0"/>
        <v>1.9634954084936209E-3</v>
      </c>
      <c r="J8" s="3">
        <v>32850</v>
      </c>
      <c r="K8" s="3">
        <v>32.9</v>
      </c>
      <c r="L8" s="6">
        <v>27</v>
      </c>
      <c r="M8" s="18">
        <f t="shared" si="1"/>
        <v>1216.9811320754718</v>
      </c>
      <c r="N8" s="2"/>
    </row>
    <row r="9" spans="1:14" ht="15" customHeight="1">
      <c r="A9" s="4">
        <v>40976</v>
      </c>
      <c r="B9" s="5">
        <v>2012</v>
      </c>
      <c r="C9" s="7" t="s">
        <v>13</v>
      </c>
      <c r="D9" s="9" t="s">
        <v>19</v>
      </c>
      <c r="E9" s="7" t="s">
        <v>18</v>
      </c>
      <c r="F9" s="5">
        <v>69.3</v>
      </c>
      <c r="G9" s="7">
        <v>22</v>
      </c>
      <c r="H9" s="5">
        <v>4.1000000000000002E-2</v>
      </c>
      <c r="I9" s="17">
        <f t="shared" si="0"/>
        <v>1.9634954084936209E-3</v>
      </c>
      <c r="J9" s="3">
        <v>11205</v>
      </c>
      <c r="K9" s="3">
        <v>11.2</v>
      </c>
      <c r="L9" s="6">
        <v>20.9</v>
      </c>
      <c r="M9" s="18">
        <f>G9/H9</f>
        <v>536.58536585365846</v>
      </c>
    </row>
    <row r="10" spans="1:14" ht="15" customHeight="1">
      <c r="A10" s="4">
        <v>40976</v>
      </c>
      <c r="B10" s="5">
        <v>2012</v>
      </c>
      <c r="C10" s="7" t="s">
        <v>13</v>
      </c>
      <c r="D10" s="9" t="s">
        <v>20</v>
      </c>
      <c r="E10" s="7" t="s">
        <v>15</v>
      </c>
      <c r="F10" s="5">
        <v>30.5</v>
      </c>
      <c r="G10" s="7">
        <v>7.3</v>
      </c>
      <c r="H10" s="5">
        <v>0</v>
      </c>
      <c r="I10" s="17">
        <f t="shared" si="0"/>
        <v>1.9634954084936209E-3</v>
      </c>
      <c r="J10" s="3">
        <v>3718</v>
      </c>
      <c r="K10" s="3">
        <v>3.7</v>
      </c>
      <c r="L10" s="6">
        <v>0</v>
      </c>
      <c r="M10" s="18"/>
    </row>
    <row r="11" spans="1:14" ht="15" customHeight="1">
      <c r="A11" s="4">
        <v>40976</v>
      </c>
      <c r="B11" s="5">
        <v>2012</v>
      </c>
      <c r="C11" s="7" t="s">
        <v>13</v>
      </c>
      <c r="D11" s="9" t="s">
        <v>20</v>
      </c>
      <c r="E11" s="7" t="s">
        <v>16</v>
      </c>
      <c r="F11" s="5">
        <v>61.2</v>
      </c>
      <c r="G11" s="7">
        <v>12</v>
      </c>
      <c r="H11" s="5">
        <v>0</v>
      </c>
      <c r="I11" s="17">
        <f t="shared" si="0"/>
        <v>1.9634954084936209E-3</v>
      </c>
      <c r="J11" s="3">
        <v>6112</v>
      </c>
      <c r="K11" s="3">
        <v>6.1</v>
      </c>
      <c r="L11" s="6">
        <v>0</v>
      </c>
      <c r="M11" s="18"/>
    </row>
    <row r="12" spans="1:14" ht="15" customHeight="1">
      <c r="A12" s="4">
        <v>40976</v>
      </c>
      <c r="B12" s="5">
        <v>2012</v>
      </c>
      <c r="C12" s="7" t="s">
        <v>13</v>
      </c>
      <c r="D12" s="9" t="s">
        <v>20</v>
      </c>
      <c r="E12" s="7" t="s">
        <v>17</v>
      </c>
      <c r="F12" s="5">
        <v>23.5</v>
      </c>
      <c r="G12" s="7">
        <v>5.5</v>
      </c>
      <c r="H12" s="5">
        <v>1E-3</v>
      </c>
      <c r="I12" s="17">
        <f t="shared" si="0"/>
        <v>1.9634954084936209E-3</v>
      </c>
      <c r="J12" s="3">
        <v>2801</v>
      </c>
      <c r="K12" s="3">
        <v>2.8</v>
      </c>
      <c r="L12" s="6">
        <v>0.5</v>
      </c>
      <c r="M12" s="18">
        <f t="shared" si="1"/>
        <v>5500</v>
      </c>
    </row>
    <row r="13" spans="1:14" ht="15" customHeight="1">
      <c r="A13" s="4">
        <v>40976</v>
      </c>
      <c r="B13" s="5">
        <v>2012</v>
      </c>
      <c r="C13" s="7" t="s">
        <v>13</v>
      </c>
      <c r="D13" s="9" t="s">
        <v>20</v>
      </c>
      <c r="E13" s="7" t="s">
        <v>18</v>
      </c>
      <c r="F13" s="5">
        <v>38.6</v>
      </c>
      <c r="G13" s="7">
        <v>5.2</v>
      </c>
      <c r="H13" s="5">
        <v>1E-3</v>
      </c>
      <c r="I13" s="17">
        <f t="shared" si="0"/>
        <v>1.9634954084936209E-3</v>
      </c>
      <c r="J13" s="3">
        <v>2648</v>
      </c>
      <c r="K13" s="3">
        <v>2.6</v>
      </c>
      <c r="L13" s="6">
        <v>0.5</v>
      </c>
      <c r="M13" s="18">
        <f t="shared" si="1"/>
        <v>5200</v>
      </c>
    </row>
    <row r="14" spans="1:14" s="5" customFormat="1" ht="15" customHeight="1">
      <c r="A14" s="11">
        <v>41333</v>
      </c>
      <c r="B14" s="5">
        <v>2013</v>
      </c>
      <c r="C14" s="7" t="s">
        <v>13</v>
      </c>
      <c r="D14" s="9" t="s">
        <v>14</v>
      </c>
      <c r="E14" s="7" t="s">
        <v>15</v>
      </c>
      <c r="F14" s="5">
        <v>120</v>
      </c>
      <c r="G14" s="10">
        <v>13.3</v>
      </c>
      <c r="H14" s="13">
        <v>2.5999999999999999E-2</v>
      </c>
      <c r="I14" s="17">
        <f t="shared" si="0"/>
        <v>1.9634954084936209E-3</v>
      </c>
      <c r="J14" s="5">
        <v>1749</v>
      </c>
      <c r="K14" s="5">
        <v>1.7</v>
      </c>
      <c r="L14" s="16">
        <v>3.4</v>
      </c>
      <c r="M14" s="18">
        <f t="shared" si="1"/>
        <v>511.5384615384616</v>
      </c>
    </row>
    <row r="15" spans="1:14" ht="15" customHeight="1">
      <c r="A15" s="12">
        <v>41333</v>
      </c>
      <c r="B15" s="5">
        <v>2013</v>
      </c>
      <c r="C15" s="7" t="s">
        <v>13</v>
      </c>
      <c r="D15" s="9" t="s">
        <v>14</v>
      </c>
      <c r="E15" s="7" t="s">
        <v>16</v>
      </c>
      <c r="F15" s="5">
        <v>190</v>
      </c>
      <c r="G15" s="10">
        <v>15.8</v>
      </c>
      <c r="H15" s="13">
        <v>5.3999999999999999E-2</v>
      </c>
      <c r="I15" s="17">
        <f t="shared" si="0"/>
        <v>1.9634954084936209E-3</v>
      </c>
      <c r="J15" s="3">
        <v>2078</v>
      </c>
      <c r="K15" s="3">
        <v>2.1</v>
      </c>
      <c r="L15" s="6">
        <v>7.1</v>
      </c>
      <c r="M15" s="18">
        <f t="shared" si="1"/>
        <v>292.59259259259261</v>
      </c>
    </row>
    <row r="16" spans="1:14" ht="15" customHeight="1">
      <c r="A16" s="12">
        <v>41333</v>
      </c>
      <c r="B16" s="5">
        <v>2013</v>
      </c>
      <c r="C16" s="7" t="s">
        <v>13</v>
      </c>
      <c r="D16" s="9" t="s">
        <v>14</v>
      </c>
      <c r="E16" s="7" t="s">
        <v>17</v>
      </c>
      <c r="F16" s="5">
        <v>246.7</v>
      </c>
      <c r="G16" s="13">
        <v>18.3</v>
      </c>
      <c r="H16" s="13">
        <v>0.03</v>
      </c>
      <c r="I16" s="17">
        <f t="shared" si="0"/>
        <v>1.9634954084936209E-3</v>
      </c>
      <c r="J16" s="3">
        <v>2407</v>
      </c>
      <c r="K16" s="3">
        <v>2.4</v>
      </c>
      <c r="L16" s="6">
        <v>3.9</v>
      </c>
      <c r="M16" s="18">
        <f t="shared" si="1"/>
        <v>610</v>
      </c>
    </row>
    <row r="17" spans="1:13" ht="15" customHeight="1">
      <c r="A17" s="12">
        <v>41333</v>
      </c>
      <c r="B17" s="5">
        <v>2013</v>
      </c>
      <c r="C17" s="7" t="s">
        <v>13</v>
      </c>
      <c r="D17" s="9" t="s">
        <v>14</v>
      </c>
      <c r="E17" s="7" t="s">
        <v>18</v>
      </c>
      <c r="F17" s="5">
        <v>52.5</v>
      </c>
      <c r="G17" s="13">
        <v>6.7</v>
      </c>
      <c r="H17" s="13">
        <v>2.1000000000000001E-2</v>
      </c>
      <c r="I17" s="17">
        <f t="shared" si="0"/>
        <v>1.9634954084936209E-3</v>
      </c>
      <c r="J17" s="3">
        <v>881</v>
      </c>
      <c r="K17" s="3">
        <v>0.9</v>
      </c>
      <c r="L17" s="6">
        <v>2.8</v>
      </c>
      <c r="M17" s="18">
        <f t="shared" si="1"/>
        <v>319.04761904761904</v>
      </c>
    </row>
    <row r="18" spans="1:13" ht="15" customHeight="1">
      <c r="A18" s="12">
        <v>41333</v>
      </c>
      <c r="B18" s="5">
        <v>2013</v>
      </c>
      <c r="C18" s="7" t="s">
        <v>13</v>
      </c>
      <c r="D18" s="9" t="s">
        <v>19</v>
      </c>
      <c r="E18" s="7" t="s">
        <v>15</v>
      </c>
      <c r="F18" s="5">
        <v>135.80000000000001</v>
      </c>
      <c r="G18" s="13">
        <v>38.299999999999997</v>
      </c>
      <c r="H18" s="13">
        <v>5.3999999999999999E-2</v>
      </c>
      <c r="I18" s="17">
        <f t="shared" si="0"/>
        <v>1.9634954084936209E-3</v>
      </c>
      <c r="J18" s="3">
        <v>5038</v>
      </c>
      <c r="K18" s="3">
        <v>5</v>
      </c>
      <c r="L18" s="6">
        <v>7.1</v>
      </c>
      <c r="M18" s="18">
        <f t="shared" si="1"/>
        <v>709.25925925925924</v>
      </c>
    </row>
    <row r="19" spans="1:13" ht="15" customHeight="1">
      <c r="A19" s="12">
        <v>41333</v>
      </c>
      <c r="B19" s="5">
        <v>2013</v>
      </c>
      <c r="C19" s="7" t="s">
        <v>13</v>
      </c>
      <c r="D19" s="9" t="s">
        <v>19</v>
      </c>
      <c r="E19" s="7" t="s">
        <v>16</v>
      </c>
      <c r="F19" s="5">
        <v>550</v>
      </c>
      <c r="G19" s="13">
        <v>45</v>
      </c>
      <c r="H19" s="13">
        <v>0.188</v>
      </c>
      <c r="I19" s="17">
        <f t="shared" si="0"/>
        <v>1.9634954084936209E-3</v>
      </c>
      <c r="J19" s="3">
        <v>5919</v>
      </c>
      <c r="K19" s="3">
        <v>5.9</v>
      </c>
      <c r="L19" s="6">
        <v>24.7</v>
      </c>
      <c r="M19" s="18">
        <f t="shared" si="1"/>
        <v>239.36170212765958</v>
      </c>
    </row>
    <row r="20" spans="1:13" ht="15" customHeight="1">
      <c r="A20" s="12">
        <v>41333</v>
      </c>
      <c r="B20" s="5">
        <v>2013</v>
      </c>
      <c r="C20" s="7" t="s">
        <v>13</v>
      </c>
      <c r="D20" s="9" t="s">
        <v>19</v>
      </c>
      <c r="E20" s="7" t="s">
        <v>17</v>
      </c>
      <c r="F20" s="5">
        <v>158.30000000000001</v>
      </c>
      <c r="G20" s="13">
        <v>45.8</v>
      </c>
      <c r="H20" s="13">
        <v>0.13700000000000001</v>
      </c>
      <c r="I20" s="17">
        <f t="shared" si="0"/>
        <v>1.9634954084936209E-3</v>
      </c>
      <c r="J20" s="3">
        <v>6024</v>
      </c>
      <c r="K20" s="3">
        <v>6</v>
      </c>
      <c r="L20" s="6">
        <v>18</v>
      </c>
      <c r="M20" s="18">
        <f t="shared" si="1"/>
        <v>334.30656934306563</v>
      </c>
    </row>
    <row r="21" spans="1:13" ht="15" customHeight="1">
      <c r="A21" s="12">
        <v>41333</v>
      </c>
      <c r="B21" s="5">
        <v>2013</v>
      </c>
      <c r="C21" s="7" t="s">
        <v>13</v>
      </c>
      <c r="D21" s="9" t="s">
        <v>19</v>
      </c>
      <c r="E21" s="7" t="s">
        <v>18</v>
      </c>
      <c r="F21" s="5">
        <v>94.2</v>
      </c>
      <c r="G21" s="13">
        <v>34.200000000000003</v>
      </c>
      <c r="H21" s="13">
        <v>0.11899999999999999</v>
      </c>
      <c r="I21" s="17">
        <f t="shared" si="0"/>
        <v>1.9634954084936209E-3</v>
      </c>
      <c r="J21" s="3">
        <v>4498</v>
      </c>
      <c r="K21" s="3">
        <v>4.5</v>
      </c>
      <c r="L21" s="6">
        <v>15.7</v>
      </c>
      <c r="M21" s="18">
        <f t="shared" si="1"/>
        <v>287.39495798319331</v>
      </c>
    </row>
    <row r="22" spans="1:13" ht="15" customHeight="1">
      <c r="A22" s="12">
        <v>41333</v>
      </c>
      <c r="B22" s="5">
        <v>2013</v>
      </c>
      <c r="C22" s="7" t="s">
        <v>13</v>
      </c>
      <c r="D22" s="9" t="s">
        <v>20</v>
      </c>
      <c r="E22" s="7" t="s">
        <v>15</v>
      </c>
      <c r="F22" s="5">
        <v>86.7</v>
      </c>
      <c r="G22" s="13">
        <v>14.2</v>
      </c>
      <c r="H22" s="13">
        <v>0.03</v>
      </c>
      <c r="I22" s="17">
        <f t="shared" si="0"/>
        <v>1.9634954084936209E-3</v>
      </c>
      <c r="J22" s="3">
        <v>1868</v>
      </c>
      <c r="K22" s="3">
        <v>1.9</v>
      </c>
      <c r="L22" s="6">
        <v>3.9</v>
      </c>
      <c r="M22" s="18">
        <f t="shared" si="1"/>
        <v>473.33333333333331</v>
      </c>
    </row>
    <row r="23" spans="1:13" ht="15" customHeight="1">
      <c r="A23" s="12">
        <v>41333</v>
      </c>
      <c r="B23" s="5">
        <v>2013</v>
      </c>
      <c r="C23" s="7" t="s">
        <v>13</v>
      </c>
      <c r="D23" s="9" t="s">
        <v>20</v>
      </c>
      <c r="E23" s="7" t="s">
        <v>16</v>
      </c>
      <c r="F23" s="5">
        <v>60.8</v>
      </c>
      <c r="G23" s="13">
        <v>13.3</v>
      </c>
      <c r="H23" s="13">
        <v>5.8000000000000003E-2</v>
      </c>
      <c r="I23" s="17">
        <f t="shared" si="0"/>
        <v>1.9634954084936209E-3</v>
      </c>
      <c r="J23" s="3">
        <v>1749</v>
      </c>
      <c r="K23" s="3">
        <v>1.7</v>
      </c>
      <c r="L23" s="6">
        <v>7.6</v>
      </c>
      <c r="M23" s="18">
        <f t="shared" si="1"/>
        <v>229.31034482758622</v>
      </c>
    </row>
    <row r="24" spans="1:13" ht="15" customHeight="1">
      <c r="A24" s="12">
        <v>41333</v>
      </c>
      <c r="B24" s="5">
        <v>2013</v>
      </c>
      <c r="C24" s="7" t="s">
        <v>13</v>
      </c>
      <c r="D24" s="9" t="s">
        <v>20</v>
      </c>
      <c r="E24" s="7" t="s">
        <v>17</v>
      </c>
      <c r="F24" s="5">
        <v>241.7</v>
      </c>
      <c r="G24" s="13">
        <v>17.5</v>
      </c>
      <c r="H24" s="13">
        <v>0.1</v>
      </c>
      <c r="I24" s="17">
        <f t="shared" si="0"/>
        <v>1.9634954084936209E-3</v>
      </c>
      <c r="J24" s="3">
        <v>2302</v>
      </c>
      <c r="K24" s="3">
        <v>2.2999999999999998</v>
      </c>
      <c r="L24" s="6">
        <v>13.2</v>
      </c>
      <c r="M24" s="18">
        <f t="shared" si="1"/>
        <v>175</v>
      </c>
    </row>
    <row r="25" spans="1:13" ht="15" customHeight="1">
      <c r="A25" s="12">
        <v>41333</v>
      </c>
      <c r="B25" s="5">
        <v>2013</v>
      </c>
      <c r="C25" s="7" t="s">
        <v>13</v>
      </c>
      <c r="D25" s="9" t="s">
        <v>20</v>
      </c>
      <c r="E25" s="7" t="s">
        <v>18</v>
      </c>
      <c r="F25" s="5">
        <v>117.5</v>
      </c>
      <c r="G25" s="13">
        <v>20</v>
      </c>
      <c r="H25" s="13">
        <v>6.3E-2</v>
      </c>
      <c r="I25" s="17">
        <f t="shared" si="0"/>
        <v>1.9634954084936209E-3</v>
      </c>
      <c r="J25" s="3">
        <v>2631</v>
      </c>
      <c r="K25" s="3">
        <v>2.6</v>
      </c>
      <c r="L25" s="6">
        <v>8.3000000000000007</v>
      </c>
      <c r="M25" s="18">
        <f t="shared" si="1"/>
        <v>317.46031746031747</v>
      </c>
    </row>
    <row r="26" spans="1:13" ht="15" customHeight="1">
      <c r="A26" s="21">
        <v>41689</v>
      </c>
      <c r="B26" s="5">
        <v>2014</v>
      </c>
      <c r="C26" s="7" t="s">
        <v>13</v>
      </c>
      <c r="D26" s="9" t="s">
        <v>14</v>
      </c>
      <c r="E26" s="7" t="s">
        <v>15</v>
      </c>
      <c r="F26" s="5">
        <v>286.2</v>
      </c>
      <c r="G26" s="5">
        <v>9.3000000000000007</v>
      </c>
      <c r="H26" s="5">
        <v>8.0000000000000002E-3</v>
      </c>
      <c r="I26" s="17">
        <f t="shared" si="0"/>
        <v>1.9634954084936209E-3</v>
      </c>
      <c r="J26" s="3">
        <v>1033</v>
      </c>
      <c r="K26" s="3">
        <v>1</v>
      </c>
      <c r="L26" s="6">
        <v>0.9</v>
      </c>
      <c r="M26" s="18">
        <f t="shared" si="1"/>
        <v>1162.5</v>
      </c>
    </row>
    <row r="27" spans="1:13" ht="15" customHeight="1">
      <c r="A27" s="21">
        <v>41689</v>
      </c>
      <c r="B27" s="5">
        <v>2014</v>
      </c>
      <c r="C27" s="7" t="s">
        <v>13</v>
      </c>
      <c r="D27" s="9" t="s">
        <v>14</v>
      </c>
      <c r="E27" s="7" t="s">
        <v>16</v>
      </c>
      <c r="F27" s="5">
        <v>147</v>
      </c>
      <c r="G27" s="5">
        <v>10.9</v>
      </c>
      <c r="H27" s="5">
        <v>5.0000000000000001E-3</v>
      </c>
      <c r="I27" s="17">
        <f t="shared" si="0"/>
        <v>1.9634954084936209E-3</v>
      </c>
      <c r="J27" s="3">
        <v>1211</v>
      </c>
      <c r="K27" s="3">
        <v>1.2</v>
      </c>
      <c r="L27" s="6">
        <v>0.6</v>
      </c>
      <c r="M27" s="18">
        <f t="shared" si="1"/>
        <v>2180</v>
      </c>
    </row>
    <row r="28" spans="1:13" ht="15" customHeight="1">
      <c r="A28" s="21">
        <v>41689</v>
      </c>
      <c r="B28" s="5">
        <v>2014</v>
      </c>
      <c r="C28" s="7" t="s">
        <v>13</v>
      </c>
      <c r="D28" s="9" t="s">
        <v>14</v>
      </c>
      <c r="E28" s="7" t="s">
        <v>17</v>
      </c>
      <c r="F28" s="5">
        <v>354.6</v>
      </c>
      <c r="G28" s="5">
        <v>15</v>
      </c>
      <c r="H28" s="5">
        <v>8.9999999999999993E-3</v>
      </c>
      <c r="I28" s="17">
        <f t="shared" si="0"/>
        <v>1.9634954084936209E-3</v>
      </c>
      <c r="J28" s="3">
        <v>1667</v>
      </c>
      <c r="K28" s="3">
        <v>1.7</v>
      </c>
      <c r="L28" s="6">
        <v>1</v>
      </c>
      <c r="M28" s="18">
        <f t="shared" si="1"/>
        <v>1666.6666666666667</v>
      </c>
    </row>
    <row r="29" spans="1:13" ht="15" customHeight="1">
      <c r="A29" s="21">
        <v>41689</v>
      </c>
      <c r="B29" s="5">
        <v>2014</v>
      </c>
      <c r="C29" s="7" t="s">
        <v>13</v>
      </c>
      <c r="D29" s="9" t="s">
        <v>14</v>
      </c>
      <c r="E29" s="7" t="s">
        <v>18</v>
      </c>
      <c r="F29" s="5">
        <v>407.3</v>
      </c>
      <c r="G29" s="5">
        <v>15</v>
      </c>
      <c r="H29" s="5">
        <v>5.0000000000000001E-3</v>
      </c>
      <c r="I29" s="17">
        <f t="shared" si="0"/>
        <v>1.9634954084936209E-3</v>
      </c>
      <c r="J29" s="3">
        <v>1667</v>
      </c>
      <c r="K29" s="3">
        <v>1.7</v>
      </c>
      <c r="L29" s="6">
        <v>0.6</v>
      </c>
      <c r="M29" s="18">
        <f t="shared" si="1"/>
        <v>3000</v>
      </c>
    </row>
    <row r="30" spans="1:13" ht="15" customHeight="1">
      <c r="A30" s="21">
        <v>41689</v>
      </c>
      <c r="B30" s="5">
        <v>2014</v>
      </c>
      <c r="C30" s="7" t="s">
        <v>13</v>
      </c>
      <c r="D30" s="9" t="s">
        <v>19</v>
      </c>
      <c r="E30" s="7" t="s">
        <v>15</v>
      </c>
      <c r="F30" s="5">
        <v>147.4</v>
      </c>
      <c r="G30" s="5">
        <v>19.8</v>
      </c>
      <c r="H30" s="5">
        <v>2.1000000000000001E-2</v>
      </c>
      <c r="I30" s="17">
        <f t="shared" si="0"/>
        <v>1.9634954084936209E-3</v>
      </c>
      <c r="J30" s="3">
        <v>2200</v>
      </c>
      <c r="K30" s="3">
        <v>2.2000000000000002</v>
      </c>
      <c r="L30" s="6">
        <v>2.2999999999999998</v>
      </c>
      <c r="M30" s="18">
        <f t="shared" si="1"/>
        <v>942.85714285714278</v>
      </c>
    </row>
    <row r="31" spans="1:13" ht="15" customHeight="1">
      <c r="A31" s="21">
        <v>41689</v>
      </c>
      <c r="B31" s="5">
        <v>2014</v>
      </c>
      <c r="C31" s="7" t="s">
        <v>13</v>
      </c>
      <c r="D31" s="9" t="s">
        <v>19</v>
      </c>
      <c r="E31" s="7" t="s">
        <v>16</v>
      </c>
      <c r="F31" s="5">
        <v>259</v>
      </c>
      <c r="G31" s="5">
        <v>39.6</v>
      </c>
      <c r="H31" s="5">
        <v>2.4E-2</v>
      </c>
      <c r="I31" s="17">
        <f t="shared" si="0"/>
        <v>1.9634954084936209E-3</v>
      </c>
      <c r="J31" s="3">
        <v>4400</v>
      </c>
      <c r="K31" s="3">
        <v>4.4000000000000004</v>
      </c>
      <c r="L31" s="6">
        <v>2.7</v>
      </c>
      <c r="M31" s="18">
        <f t="shared" si="1"/>
        <v>1650</v>
      </c>
    </row>
    <row r="32" spans="1:13" ht="15" customHeight="1">
      <c r="A32" s="21">
        <v>41689</v>
      </c>
      <c r="B32" s="5">
        <v>2014</v>
      </c>
      <c r="C32" s="7" t="s">
        <v>13</v>
      </c>
      <c r="D32" s="9" t="s">
        <v>19</v>
      </c>
      <c r="E32" s="7" t="s">
        <v>17</v>
      </c>
      <c r="F32" s="5">
        <v>496.6</v>
      </c>
      <c r="G32" s="5">
        <v>29.5</v>
      </c>
      <c r="H32" s="5">
        <v>1.6E-2</v>
      </c>
      <c r="I32" s="17">
        <f t="shared" si="0"/>
        <v>1.9634954084936209E-3</v>
      </c>
      <c r="J32" s="3">
        <v>3278</v>
      </c>
      <c r="K32" s="3">
        <v>3.3</v>
      </c>
      <c r="L32" s="6">
        <v>1.8</v>
      </c>
      <c r="M32" s="18">
        <f t="shared" si="1"/>
        <v>1843.75</v>
      </c>
    </row>
    <row r="33" spans="1:13" ht="15" customHeight="1">
      <c r="A33" s="21">
        <v>41689</v>
      </c>
      <c r="B33" s="5">
        <v>2014</v>
      </c>
      <c r="C33" s="7" t="s">
        <v>13</v>
      </c>
      <c r="D33" s="9" t="s">
        <v>19</v>
      </c>
      <c r="E33" s="7" t="s">
        <v>18</v>
      </c>
      <c r="F33" s="5">
        <v>379.5</v>
      </c>
      <c r="G33" s="5">
        <v>56.6</v>
      </c>
      <c r="H33" s="5">
        <v>5.8999999999999997E-2</v>
      </c>
      <c r="I33" s="17">
        <f t="shared" si="0"/>
        <v>1.9634954084936209E-3</v>
      </c>
      <c r="J33" s="3">
        <v>6288</v>
      </c>
      <c r="K33" s="3">
        <v>6.3</v>
      </c>
      <c r="L33" s="6">
        <v>6.6</v>
      </c>
      <c r="M33" s="18">
        <f t="shared" si="1"/>
        <v>959.32203389830511</v>
      </c>
    </row>
    <row r="34" spans="1:13" ht="15" customHeight="1">
      <c r="A34" s="21">
        <v>41689</v>
      </c>
      <c r="B34" s="5">
        <v>2014</v>
      </c>
      <c r="C34" s="7" t="s">
        <v>13</v>
      </c>
      <c r="D34" s="9" t="s">
        <v>20</v>
      </c>
      <c r="E34" s="7" t="s">
        <v>15</v>
      </c>
      <c r="F34" s="5">
        <v>475.2</v>
      </c>
      <c r="G34" s="5">
        <v>35.9</v>
      </c>
      <c r="H34" s="5">
        <v>1.6E-2</v>
      </c>
      <c r="I34" s="17">
        <f t="shared" si="0"/>
        <v>1.9634954084936209E-3</v>
      </c>
      <c r="J34" s="3">
        <v>3989</v>
      </c>
      <c r="K34" s="3">
        <v>4</v>
      </c>
      <c r="L34" s="6">
        <v>1.8</v>
      </c>
      <c r="M34" s="18">
        <f t="shared" si="1"/>
        <v>2243.75</v>
      </c>
    </row>
    <row r="35" spans="1:13" ht="15" customHeight="1">
      <c r="A35" s="21">
        <v>41689</v>
      </c>
      <c r="B35" s="5">
        <v>2014</v>
      </c>
      <c r="C35" s="7" t="s">
        <v>13</v>
      </c>
      <c r="D35" s="9" t="s">
        <v>20</v>
      </c>
      <c r="E35" s="7" t="s">
        <v>16</v>
      </c>
      <c r="F35" s="5">
        <v>319</v>
      </c>
      <c r="G35" s="5">
        <v>36</v>
      </c>
      <c r="H35" s="5">
        <v>1.0999999999999999E-2</v>
      </c>
      <c r="I35" s="17">
        <f t="shared" si="0"/>
        <v>1.9634954084936209E-3</v>
      </c>
      <c r="J35" s="3">
        <v>4000</v>
      </c>
      <c r="K35" s="3">
        <v>4</v>
      </c>
      <c r="L35" s="6">
        <v>1.2</v>
      </c>
      <c r="M35" s="18">
        <f t="shared" si="1"/>
        <v>3272.727272727273</v>
      </c>
    </row>
    <row r="36" spans="1:13" ht="15" customHeight="1">
      <c r="A36" s="21">
        <v>41689</v>
      </c>
      <c r="B36" s="5">
        <v>2014</v>
      </c>
      <c r="C36" s="7" t="s">
        <v>13</v>
      </c>
      <c r="D36" s="9" t="s">
        <v>20</v>
      </c>
      <c r="E36" s="7" t="s">
        <v>17</v>
      </c>
      <c r="F36" s="5">
        <v>933.6</v>
      </c>
      <c r="G36" s="5">
        <v>27.1</v>
      </c>
      <c r="H36" s="5">
        <v>2E-3</v>
      </c>
      <c r="I36" s="17">
        <f t="shared" si="0"/>
        <v>1.9634954084936209E-3</v>
      </c>
      <c r="J36" s="3">
        <v>3011</v>
      </c>
      <c r="K36" s="3">
        <v>3</v>
      </c>
      <c r="L36" s="6">
        <v>0.2</v>
      </c>
      <c r="M36" s="18">
        <f t="shared" si="1"/>
        <v>13550</v>
      </c>
    </row>
    <row r="37" spans="1:13" ht="15" customHeight="1">
      <c r="A37" s="21">
        <v>41689</v>
      </c>
      <c r="B37" s="5">
        <v>2014</v>
      </c>
      <c r="C37" s="7" t="s">
        <v>13</v>
      </c>
      <c r="D37" s="9" t="s">
        <v>20</v>
      </c>
      <c r="E37" s="7" t="s">
        <v>18</v>
      </c>
      <c r="F37" s="5">
        <v>840</v>
      </c>
      <c r="G37" s="5">
        <v>38.4</v>
      </c>
      <c r="H37" s="5">
        <v>1.2E-2</v>
      </c>
      <c r="I37" s="17">
        <f t="shared" si="0"/>
        <v>1.9634954084936209E-3</v>
      </c>
      <c r="J37" s="3">
        <v>4266</v>
      </c>
      <c r="K37" s="3">
        <v>4.3</v>
      </c>
      <c r="L37" s="6">
        <v>1.3</v>
      </c>
      <c r="M37" s="18">
        <f t="shared" si="1"/>
        <v>3200</v>
      </c>
    </row>
    <row r="38" spans="1:13" ht="15" customHeight="1">
      <c r="A38" s="4">
        <v>43588</v>
      </c>
      <c r="B38" s="5">
        <v>2019</v>
      </c>
      <c r="C38" s="7" t="s">
        <v>13</v>
      </c>
      <c r="D38" s="9" t="s">
        <v>14</v>
      </c>
      <c r="E38" s="7" t="s">
        <v>15</v>
      </c>
      <c r="F38" s="5">
        <v>58.7</v>
      </c>
      <c r="G38" s="14">
        <v>10.7</v>
      </c>
      <c r="H38" s="15">
        <v>4.1000000000000002E-2</v>
      </c>
      <c r="I38" s="17">
        <f t="shared" si="0"/>
        <v>1.9634954084936209E-3</v>
      </c>
      <c r="J38" s="3">
        <v>1090</v>
      </c>
      <c r="K38" s="3">
        <v>1.1000000000000001</v>
      </c>
      <c r="L38" s="6">
        <v>4.2</v>
      </c>
      <c r="M38" s="18">
        <f>G38/H38</f>
        <v>260.97560975609753</v>
      </c>
    </row>
    <row r="39" spans="1:13" ht="15" customHeight="1">
      <c r="A39" s="4">
        <v>43588</v>
      </c>
      <c r="B39" s="5">
        <v>2019</v>
      </c>
      <c r="C39" s="7" t="s">
        <v>13</v>
      </c>
      <c r="D39" s="9" t="s">
        <v>14</v>
      </c>
      <c r="E39" s="7" t="s">
        <v>16</v>
      </c>
      <c r="F39" s="5">
        <v>81.3</v>
      </c>
      <c r="G39" s="14">
        <v>12</v>
      </c>
      <c r="H39" s="15">
        <v>4.8000000000000001E-2</v>
      </c>
      <c r="I39" s="17">
        <f t="shared" si="0"/>
        <v>1.9634954084936209E-3</v>
      </c>
      <c r="J39" s="3">
        <v>1222</v>
      </c>
      <c r="K39" s="3">
        <v>1.2</v>
      </c>
      <c r="L39" s="6">
        <v>4.9000000000000004</v>
      </c>
      <c r="M39" s="18">
        <f t="shared" ref="M39:M100" si="2">G39/H39</f>
        <v>250</v>
      </c>
    </row>
    <row r="40" spans="1:13" ht="15" customHeight="1">
      <c r="A40" s="4">
        <v>43588</v>
      </c>
      <c r="B40" s="5">
        <v>2019</v>
      </c>
      <c r="C40" s="7" t="s">
        <v>13</v>
      </c>
      <c r="D40" s="9" t="s">
        <v>14</v>
      </c>
      <c r="E40" s="7" t="s">
        <v>17</v>
      </c>
      <c r="F40" s="5">
        <v>80</v>
      </c>
      <c r="G40" s="14">
        <v>14.7</v>
      </c>
      <c r="H40" s="15">
        <v>4.1000000000000002E-2</v>
      </c>
      <c r="I40" s="17">
        <f t="shared" si="0"/>
        <v>1.9634954084936209E-3</v>
      </c>
      <c r="J40" s="3">
        <v>1497</v>
      </c>
      <c r="K40" s="3">
        <v>1.5</v>
      </c>
      <c r="L40" s="6">
        <v>4.2</v>
      </c>
      <c r="M40" s="18">
        <f t="shared" si="2"/>
        <v>358.53658536585363</v>
      </c>
    </row>
    <row r="41" spans="1:13" ht="15" customHeight="1">
      <c r="A41" s="4">
        <v>43588</v>
      </c>
      <c r="B41" s="5">
        <v>2019</v>
      </c>
      <c r="C41" s="7" t="s">
        <v>13</v>
      </c>
      <c r="D41" s="9" t="s">
        <v>14</v>
      </c>
      <c r="E41" s="7" t="s">
        <v>18</v>
      </c>
      <c r="F41" s="5">
        <v>55.3</v>
      </c>
      <c r="G41" s="14">
        <v>6.7</v>
      </c>
      <c r="H41" s="15">
        <v>2E-3</v>
      </c>
      <c r="I41" s="17">
        <f t="shared" si="0"/>
        <v>1.9634954084936209E-3</v>
      </c>
      <c r="J41" s="3">
        <v>682</v>
      </c>
      <c r="K41" s="3">
        <v>0.7</v>
      </c>
      <c r="L41" s="6">
        <v>0.2</v>
      </c>
      <c r="M41" s="18">
        <f t="shared" si="2"/>
        <v>3350</v>
      </c>
    </row>
    <row r="42" spans="1:13" ht="15" customHeight="1">
      <c r="A42" s="4">
        <v>43588</v>
      </c>
      <c r="B42" s="5">
        <v>2019</v>
      </c>
      <c r="C42" s="7" t="s">
        <v>13</v>
      </c>
      <c r="D42" s="9" t="s">
        <v>19</v>
      </c>
      <c r="E42" s="7" t="s">
        <v>15</v>
      </c>
      <c r="F42" s="5">
        <v>101.3</v>
      </c>
      <c r="G42" s="14">
        <v>53.3</v>
      </c>
      <c r="H42" s="15">
        <v>0.42799999999999999</v>
      </c>
      <c r="I42" s="17">
        <f t="shared" si="0"/>
        <v>1.9634954084936209E-3</v>
      </c>
      <c r="J42" s="3">
        <v>5429</v>
      </c>
      <c r="K42" s="3">
        <v>5.4</v>
      </c>
      <c r="L42" s="6">
        <v>43.6</v>
      </c>
      <c r="M42" s="18">
        <f>G42/H42</f>
        <v>124.53271028037383</v>
      </c>
    </row>
    <row r="43" spans="1:13" ht="15" customHeight="1">
      <c r="A43" s="4">
        <v>43588</v>
      </c>
      <c r="B43" s="5">
        <v>2019</v>
      </c>
      <c r="C43" s="7" t="s">
        <v>13</v>
      </c>
      <c r="D43" s="9" t="s">
        <v>19</v>
      </c>
      <c r="E43" s="7" t="s">
        <v>16</v>
      </c>
      <c r="F43" s="5">
        <v>64</v>
      </c>
      <c r="G43" s="14">
        <v>21.3</v>
      </c>
      <c r="H43" s="15">
        <v>8.5999999999999993E-2</v>
      </c>
      <c r="I43" s="17">
        <f t="shared" si="0"/>
        <v>1.9634954084936209E-3</v>
      </c>
      <c r="J43" s="3">
        <v>2170</v>
      </c>
      <c r="K43" s="3">
        <v>2.2000000000000002</v>
      </c>
      <c r="L43" s="6">
        <v>8.8000000000000007</v>
      </c>
      <c r="M43" s="18">
        <f t="shared" si="2"/>
        <v>247.67441860465118</v>
      </c>
    </row>
    <row r="44" spans="1:13" ht="15" customHeight="1">
      <c r="A44" s="4">
        <v>43588</v>
      </c>
      <c r="B44" s="5">
        <v>2019</v>
      </c>
      <c r="C44" s="7" t="s">
        <v>13</v>
      </c>
      <c r="D44" s="9" t="s">
        <v>19</v>
      </c>
      <c r="E44" s="7" t="s">
        <v>17</v>
      </c>
      <c r="F44" s="5">
        <v>134.69999999999999</v>
      </c>
      <c r="G44" s="14">
        <v>52</v>
      </c>
      <c r="H44" s="15">
        <v>0.48</v>
      </c>
      <c r="I44" s="17">
        <f t="shared" si="0"/>
        <v>1.9634954084936209E-3</v>
      </c>
      <c r="J44" s="3">
        <v>5297</v>
      </c>
      <c r="K44" s="3">
        <v>5.3</v>
      </c>
      <c r="L44" s="6">
        <v>48.9</v>
      </c>
      <c r="M44" s="18">
        <f t="shared" si="2"/>
        <v>108.33333333333334</v>
      </c>
    </row>
    <row r="45" spans="1:13" ht="15" customHeight="1">
      <c r="A45" s="4">
        <v>43588</v>
      </c>
      <c r="B45" s="5">
        <v>2019</v>
      </c>
      <c r="C45" s="7" t="s">
        <v>13</v>
      </c>
      <c r="D45" s="9" t="s">
        <v>19</v>
      </c>
      <c r="E45" s="7" t="s">
        <v>18</v>
      </c>
      <c r="F45" s="5">
        <v>34.700000000000003</v>
      </c>
      <c r="G45" s="14">
        <v>20</v>
      </c>
      <c r="H45" s="15">
        <v>0.13400000000000001</v>
      </c>
      <c r="I45" s="17">
        <f t="shared" si="0"/>
        <v>1.9634954084936209E-3</v>
      </c>
      <c r="J45" s="3">
        <v>2037</v>
      </c>
      <c r="K45" s="3">
        <v>2</v>
      </c>
      <c r="L45" s="6">
        <v>13.6</v>
      </c>
      <c r="M45" s="18">
        <f t="shared" si="2"/>
        <v>149.25373134328356</v>
      </c>
    </row>
    <row r="46" spans="1:13" ht="15" customHeight="1">
      <c r="A46" s="4">
        <v>43588</v>
      </c>
      <c r="B46" s="5">
        <v>2019</v>
      </c>
      <c r="C46" s="7" t="s">
        <v>13</v>
      </c>
      <c r="D46" s="9" t="s">
        <v>20</v>
      </c>
      <c r="E46" s="7" t="s">
        <v>15</v>
      </c>
      <c r="F46" s="5">
        <v>53.3</v>
      </c>
      <c r="G46" s="14">
        <v>12</v>
      </c>
      <c r="H46" s="15">
        <v>9.2999999999999999E-2</v>
      </c>
      <c r="I46" s="17">
        <f t="shared" si="0"/>
        <v>1.9634954084936209E-3</v>
      </c>
      <c r="J46" s="3">
        <v>1222</v>
      </c>
      <c r="K46" s="3">
        <v>1.2</v>
      </c>
      <c r="L46" s="6">
        <v>9.5</v>
      </c>
      <c r="M46" s="18">
        <f t="shared" si="2"/>
        <v>129.03225806451613</v>
      </c>
    </row>
    <row r="47" spans="1:13" ht="15" customHeight="1">
      <c r="A47" s="4">
        <v>43588</v>
      </c>
      <c r="B47" s="5">
        <v>2019</v>
      </c>
      <c r="C47" s="7" t="s">
        <v>13</v>
      </c>
      <c r="D47" s="9" t="s">
        <v>20</v>
      </c>
      <c r="E47" s="7" t="s">
        <v>16</v>
      </c>
      <c r="F47" s="5">
        <v>31.3</v>
      </c>
      <c r="G47" s="14">
        <v>3.3</v>
      </c>
      <c r="H47" s="15">
        <v>4.0000000000000001E-3</v>
      </c>
      <c r="I47" s="17">
        <f t="shared" si="0"/>
        <v>1.9634954084936209E-3</v>
      </c>
      <c r="J47" s="3">
        <v>336</v>
      </c>
      <c r="K47" s="3">
        <v>0.3</v>
      </c>
      <c r="L47" s="6">
        <v>0.4</v>
      </c>
      <c r="M47" s="18">
        <f>G47/H47</f>
        <v>824.99999999999989</v>
      </c>
    </row>
    <row r="48" spans="1:13" ht="15" customHeight="1">
      <c r="A48" s="4">
        <v>43588</v>
      </c>
      <c r="B48" s="5">
        <v>2019</v>
      </c>
      <c r="C48" s="7" t="s">
        <v>13</v>
      </c>
      <c r="D48" s="9" t="s">
        <v>20</v>
      </c>
      <c r="E48" s="7" t="s">
        <v>17</v>
      </c>
      <c r="F48" s="5">
        <v>34.700000000000003</v>
      </c>
      <c r="G48" s="14">
        <v>2.7</v>
      </c>
      <c r="H48" s="15">
        <v>4.0000000000000001E-3</v>
      </c>
      <c r="I48" s="17">
        <f>PI()*((50/2)/1000)^2</f>
        <v>1.9634954084936209E-3</v>
      </c>
      <c r="J48" s="3">
        <v>275</v>
      </c>
      <c r="K48" s="3">
        <v>0.3</v>
      </c>
      <c r="L48" s="6">
        <v>0.4</v>
      </c>
      <c r="M48" s="18">
        <f t="shared" si="2"/>
        <v>675</v>
      </c>
    </row>
    <row r="49" spans="1:13" ht="15" customHeight="1">
      <c r="A49" s="4">
        <v>43588</v>
      </c>
      <c r="B49" s="5">
        <v>2019</v>
      </c>
      <c r="C49" s="7" t="s">
        <v>13</v>
      </c>
      <c r="D49" s="9" t="s">
        <v>20</v>
      </c>
      <c r="E49" s="7" t="s">
        <v>18</v>
      </c>
      <c r="F49" s="5">
        <v>36.700000000000003</v>
      </c>
      <c r="G49" s="14">
        <v>3.3</v>
      </c>
      <c r="H49" s="15">
        <v>3.5000000000000003E-2</v>
      </c>
      <c r="I49" s="17">
        <f>PI()*((50/2)/1000)^2</f>
        <v>1.9634954084936209E-3</v>
      </c>
      <c r="J49" s="3">
        <v>336</v>
      </c>
      <c r="K49" s="3">
        <v>0.3</v>
      </c>
      <c r="L49" s="3">
        <v>3.6</v>
      </c>
      <c r="M49" s="18">
        <f t="shared" si="2"/>
        <v>94.285714285714278</v>
      </c>
    </row>
    <row r="50" spans="1:13" ht="15" customHeight="1">
      <c r="A50" s="4">
        <v>44167</v>
      </c>
      <c r="B50" s="5" t="s">
        <v>21</v>
      </c>
      <c r="C50" s="7" t="s">
        <v>22</v>
      </c>
      <c r="D50" s="9" t="s">
        <v>14</v>
      </c>
      <c r="E50" s="7" t="s">
        <v>15</v>
      </c>
      <c r="F50" s="5">
        <v>66.000000000000014</v>
      </c>
      <c r="G50" s="14">
        <v>4.5000000000000284</v>
      </c>
      <c r="H50" s="20">
        <v>0</v>
      </c>
      <c r="I50" s="17">
        <f t="shared" ref="I50:I85" si="3">PI()*((50/2)/1000)^2</f>
        <v>1.9634954084936209E-3</v>
      </c>
      <c r="J50" s="8">
        <f t="shared" ref="J50:J85" si="4">G50/(I50*5)</f>
        <v>458.36623610466148</v>
      </c>
      <c r="K50" s="6">
        <f t="shared" ref="K50:K85" si="5">J50/1000</f>
        <v>0.45836623610466148</v>
      </c>
      <c r="L50" s="6">
        <f t="shared" ref="L50:L85" si="6">H50/(I50*5)</f>
        <v>0</v>
      </c>
      <c r="M50" s="18"/>
    </row>
    <row r="51" spans="1:13" ht="15" customHeight="1">
      <c r="A51" s="4">
        <v>44167</v>
      </c>
      <c r="B51" s="5" t="s">
        <v>21</v>
      </c>
      <c r="C51" s="7" t="s">
        <v>22</v>
      </c>
      <c r="D51" s="9" t="s">
        <v>14</v>
      </c>
      <c r="E51" s="7" t="s">
        <v>16</v>
      </c>
      <c r="F51" s="5">
        <v>32.400000000000034</v>
      </c>
      <c r="G51" s="14">
        <v>3.2000000000000455</v>
      </c>
      <c r="H51" s="20">
        <v>0</v>
      </c>
      <c r="I51" s="17">
        <f t="shared" si="3"/>
        <v>1.9634954084936209E-3</v>
      </c>
      <c r="J51" s="8">
        <f t="shared" si="4"/>
        <v>325.94932345220627</v>
      </c>
      <c r="K51" s="6">
        <f t="shared" si="5"/>
        <v>0.32594932345220629</v>
      </c>
      <c r="L51" s="6">
        <f t="shared" si="6"/>
        <v>0</v>
      </c>
      <c r="M51" s="18"/>
    </row>
    <row r="52" spans="1:13" ht="15" customHeight="1">
      <c r="A52" s="4">
        <v>44167</v>
      </c>
      <c r="B52" s="5" t="s">
        <v>21</v>
      </c>
      <c r="C52" s="7" t="s">
        <v>22</v>
      </c>
      <c r="D52" s="9" t="s">
        <v>14</v>
      </c>
      <c r="E52" s="7" t="s">
        <v>17</v>
      </c>
      <c r="F52" s="5">
        <v>38</v>
      </c>
      <c r="G52" s="14">
        <v>4.8000000000000114</v>
      </c>
      <c r="H52" s="20">
        <v>0</v>
      </c>
      <c r="I52" s="17">
        <f t="shared" si="3"/>
        <v>1.9634954084936209E-3</v>
      </c>
      <c r="J52" s="8">
        <f t="shared" si="4"/>
        <v>488.92398517830367</v>
      </c>
      <c r="K52" s="6">
        <f t="shared" si="5"/>
        <v>0.48892398517830366</v>
      </c>
      <c r="L52" s="6">
        <f t="shared" si="6"/>
        <v>0</v>
      </c>
      <c r="M52" s="18"/>
    </row>
    <row r="53" spans="1:13" ht="15" customHeight="1">
      <c r="A53" s="4">
        <v>44167</v>
      </c>
      <c r="B53" s="5" t="s">
        <v>21</v>
      </c>
      <c r="C53" s="7" t="s">
        <v>22</v>
      </c>
      <c r="D53" s="9" t="s">
        <v>14</v>
      </c>
      <c r="E53" s="7" t="s">
        <v>18</v>
      </c>
      <c r="F53" s="5">
        <v>49.600000000000016</v>
      </c>
      <c r="G53" s="14">
        <v>4.8000000000000114</v>
      </c>
      <c r="H53" s="20">
        <v>2.2335999999999983E-3</v>
      </c>
      <c r="I53" s="17">
        <f t="shared" si="3"/>
        <v>1.9634954084936209E-3</v>
      </c>
      <c r="J53" s="8">
        <f t="shared" si="4"/>
        <v>488.92398517830367</v>
      </c>
      <c r="K53" s="6">
        <f t="shared" si="5"/>
        <v>0.48892398517830366</v>
      </c>
      <c r="L53" s="6">
        <f t="shared" si="6"/>
        <v>0.2275126277696366</v>
      </c>
      <c r="M53" s="18">
        <f t="shared" si="2"/>
        <v>2148.9971346704938</v>
      </c>
    </row>
    <row r="54" spans="1:13" ht="15" customHeight="1">
      <c r="A54" s="4">
        <v>44167</v>
      </c>
      <c r="B54" s="5" t="s">
        <v>21</v>
      </c>
      <c r="C54" s="7" t="s">
        <v>22</v>
      </c>
      <c r="D54" s="9" t="s">
        <v>19</v>
      </c>
      <c r="E54" s="7" t="s">
        <v>15</v>
      </c>
      <c r="F54" s="5">
        <v>57.000000000000028</v>
      </c>
      <c r="G54" s="14">
        <v>8.0000000000000426</v>
      </c>
      <c r="H54" s="20">
        <v>1.3960000000000014E-3</v>
      </c>
      <c r="I54" s="17">
        <f t="shared" si="3"/>
        <v>1.9634954084936209E-3</v>
      </c>
      <c r="J54" s="8">
        <f t="shared" si="4"/>
        <v>814.87330863050852</v>
      </c>
      <c r="K54" s="6">
        <f t="shared" si="5"/>
        <v>0.81487330863050855</v>
      </c>
      <c r="L54" s="6">
        <f t="shared" si="6"/>
        <v>0.14219539235602313</v>
      </c>
      <c r="M54" s="18">
        <f t="shared" si="2"/>
        <v>5730.6590257879907</v>
      </c>
    </row>
    <row r="55" spans="1:13" ht="15" customHeight="1">
      <c r="A55" s="4">
        <v>44167</v>
      </c>
      <c r="B55" s="5" t="s">
        <v>21</v>
      </c>
      <c r="C55" s="7" t="s">
        <v>22</v>
      </c>
      <c r="D55" s="9" t="s">
        <v>19</v>
      </c>
      <c r="E55" s="7" t="s">
        <v>16</v>
      </c>
      <c r="F55" s="5">
        <v>42.000000000000028</v>
      </c>
      <c r="G55" s="14">
        <v>7.5</v>
      </c>
      <c r="H55" s="20">
        <v>0</v>
      </c>
      <c r="I55" s="17">
        <f t="shared" si="3"/>
        <v>1.9634954084936209E-3</v>
      </c>
      <c r="J55" s="8">
        <f t="shared" si="4"/>
        <v>763.9437268410976</v>
      </c>
      <c r="K55" s="6">
        <f t="shared" si="5"/>
        <v>0.76394372684109757</v>
      </c>
      <c r="L55" s="6">
        <f t="shared" si="6"/>
        <v>0</v>
      </c>
      <c r="M55" s="18"/>
    </row>
    <row r="56" spans="1:13" ht="15" customHeight="1">
      <c r="A56" s="4">
        <v>44167</v>
      </c>
      <c r="B56" s="5" t="s">
        <v>21</v>
      </c>
      <c r="C56" s="7" t="s">
        <v>22</v>
      </c>
      <c r="D56" s="9" t="s">
        <v>19</v>
      </c>
      <c r="E56" s="7" t="s">
        <v>17</v>
      </c>
      <c r="F56" s="5">
        <v>34.800000000000011</v>
      </c>
      <c r="G56" s="14">
        <v>3.2000000000000455</v>
      </c>
      <c r="H56" s="20">
        <v>0</v>
      </c>
      <c r="I56" s="17">
        <f t="shared" si="3"/>
        <v>1.9634954084936209E-3</v>
      </c>
      <c r="J56" s="8">
        <f t="shared" si="4"/>
        <v>325.94932345220627</v>
      </c>
      <c r="K56" s="6">
        <f t="shared" si="5"/>
        <v>0.32594932345220629</v>
      </c>
      <c r="L56" s="6">
        <f t="shared" si="6"/>
        <v>0</v>
      </c>
      <c r="M56" s="18"/>
    </row>
    <row r="57" spans="1:13" ht="15" customHeight="1">
      <c r="A57" s="4">
        <v>44167</v>
      </c>
      <c r="B57" s="5" t="s">
        <v>21</v>
      </c>
      <c r="C57" s="7" t="s">
        <v>22</v>
      </c>
      <c r="D57" s="9" t="s">
        <v>19</v>
      </c>
      <c r="E57" s="7" t="s">
        <v>18</v>
      </c>
      <c r="F57" s="5">
        <v>63.199999999999925</v>
      </c>
      <c r="G57" s="14">
        <v>24</v>
      </c>
      <c r="H57" s="20">
        <v>3.3504000000000034E-2</v>
      </c>
      <c r="I57" s="17">
        <f t="shared" si="3"/>
        <v>1.9634954084936209E-3</v>
      </c>
      <c r="J57" s="8">
        <f t="shared" si="4"/>
        <v>2444.6199258915126</v>
      </c>
      <c r="K57" s="6">
        <f t="shared" si="5"/>
        <v>2.4446199258915127</v>
      </c>
      <c r="L57" s="6">
        <f t="shared" si="6"/>
        <v>3.4126894165445547</v>
      </c>
      <c r="M57" s="18">
        <f t="shared" si="2"/>
        <v>716.33237822349497</v>
      </c>
    </row>
    <row r="58" spans="1:13" ht="15" customHeight="1">
      <c r="A58" s="4">
        <v>44167</v>
      </c>
      <c r="B58" s="5" t="s">
        <v>21</v>
      </c>
      <c r="C58" s="7" t="s">
        <v>22</v>
      </c>
      <c r="D58" s="9" t="s">
        <v>23</v>
      </c>
      <c r="E58" s="7" t="s">
        <v>15</v>
      </c>
      <c r="F58" s="5">
        <v>42.69999999999996</v>
      </c>
      <c r="G58" s="14">
        <v>9.0999999999999801</v>
      </c>
      <c r="H58" s="20">
        <v>3.908799999999997E-3</v>
      </c>
      <c r="I58" s="17">
        <f t="shared" si="3"/>
        <v>1.9634954084936209E-3</v>
      </c>
      <c r="J58" s="8">
        <f t="shared" si="4"/>
        <v>926.91838856719642</v>
      </c>
      <c r="K58" s="6">
        <f t="shared" si="5"/>
        <v>0.92691838856719644</v>
      </c>
      <c r="L58" s="6">
        <f t="shared" si="6"/>
        <v>0.39814709859686404</v>
      </c>
      <c r="M58" s="18">
        <f t="shared" si="2"/>
        <v>2328.0802292263579</v>
      </c>
    </row>
    <row r="59" spans="1:13" ht="15" customHeight="1">
      <c r="A59" s="4">
        <v>44167</v>
      </c>
      <c r="B59" s="5" t="s">
        <v>21</v>
      </c>
      <c r="C59" s="7" t="s">
        <v>22</v>
      </c>
      <c r="D59" s="9" t="s">
        <v>23</v>
      </c>
      <c r="E59" s="7" t="s">
        <v>16</v>
      </c>
      <c r="F59" s="5">
        <v>41.30000000000004</v>
      </c>
      <c r="G59" s="14">
        <v>9.1000000000000796</v>
      </c>
      <c r="H59" s="20">
        <v>3.9088000000000039E-3</v>
      </c>
      <c r="I59" s="17">
        <f t="shared" si="3"/>
        <v>1.9634954084936209E-3</v>
      </c>
      <c r="J59" s="8">
        <f t="shared" si="4"/>
        <v>926.91838856720653</v>
      </c>
      <c r="K59" s="6">
        <f t="shared" si="5"/>
        <v>0.92691838856720654</v>
      </c>
      <c r="L59" s="6">
        <f t="shared" si="6"/>
        <v>0.39814709859686476</v>
      </c>
      <c r="M59" s="18">
        <f t="shared" si="2"/>
        <v>2328.0802292263788</v>
      </c>
    </row>
    <row r="60" spans="1:13" ht="15" customHeight="1">
      <c r="A60" s="4">
        <v>44167</v>
      </c>
      <c r="B60" s="5" t="s">
        <v>21</v>
      </c>
      <c r="C60" s="7" t="s">
        <v>22</v>
      </c>
      <c r="D60" s="9" t="s">
        <v>23</v>
      </c>
      <c r="E60" s="7" t="s">
        <v>17</v>
      </c>
      <c r="F60" s="5">
        <v>46.90000000000002</v>
      </c>
      <c r="G60" s="14">
        <v>12.59999999999998</v>
      </c>
      <c r="H60" s="20">
        <v>7.8176000000000079E-3</v>
      </c>
      <c r="I60" s="17">
        <f t="shared" si="3"/>
        <v>1.9634954084936209E-3</v>
      </c>
      <c r="J60" s="8">
        <f t="shared" si="4"/>
        <v>1283.425461093042</v>
      </c>
      <c r="K60" s="6">
        <f t="shared" si="5"/>
        <v>1.283425461093042</v>
      </c>
      <c r="L60" s="6">
        <f t="shared" si="6"/>
        <v>0.79629419719372951</v>
      </c>
      <c r="M60" s="18">
        <f t="shared" si="2"/>
        <v>1611.7478510028611</v>
      </c>
    </row>
    <row r="61" spans="1:13" ht="15" customHeight="1">
      <c r="A61" s="4">
        <v>44167</v>
      </c>
      <c r="B61" s="5" t="s">
        <v>21</v>
      </c>
      <c r="C61" s="7" t="s">
        <v>22</v>
      </c>
      <c r="D61" s="9" t="s">
        <v>23</v>
      </c>
      <c r="E61" s="7" t="s">
        <v>18</v>
      </c>
      <c r="F61" s="16">
        <v>39.666666666666636</v>
      </c>
      <c r="G61" s="19">
        <v>8.6666666666666483</v>
      </c>
      <c r="H61" s="20">
        <v>2.2336000000000027E-3</v>
      </c>
      <c r="I61" s="17">
        <f t="shared" si="3"/>
        <v>1.9634954084936209E-3</v>
      </c>
      <c r="J61" s="8">
        <f t="shared" si="4"/>
        <v>882.77941768304424</v>
      </c>
      <c r="K61" s="6">
        <f t="shared" si="5"/>
        <v>0.88277941768304424</v>
      </c>
      <c r="L61" s="6">
        <f t="shared" si="6"/>
        <v>0.22751262776963704</v>
      </c>
      <c r="M61" s="18">
        <f t="shared" si="2"/>
        <v>3880.1337153772556</v>
      </c>
    </row>
    <row r="62" spans="1:13" ht="15" customHeight="1">
      <c r="A62" s="4">
        <v>44662</v>
      </c>
      <c r="B62" s="5" t="s">
        <v>24</v>
      </c>
      <c r="C62" s="7" t="s">
        <v>22</v>
      </c>
      <c r="D62" s="9" t="s">
        <v>14</v>
      </c>
      <c r="E62" s="7" t="s">
        <v>15</v>
      </c>
      <c r="F62" s="16">
        <v>56.800000000000011</v>
      </c>
      <c r="G62" s="19">
        <v>1.6000000000000227</v>
      </c>
      <c r="H62" s="20">
        <v>0</v>
      </c>
      <c r="I62" s="17">
        <f t="shared" si="3"/>
        <v>1.9634954084936209E-3</v>
      </c>
      <c r="J62" s="8">
        <f t="shared" si="4"/>
        <v>162.97466172610314</v>
      </c>
      <c r="K62" s="6">
        <f t="shared" si="5"/>
        <v>0.16297466172610314</v>
      </c>
      <c r="L62" s="3">
        <f t="shared" si="6"/>
        <v>0</v>
      </c>
      <c r="M62" s="18"/>
    </row>
    <row r="63" spans="1:13" ht="15" customHeight="1">
      <c r="A63" s="4">
        <v>44662</v>
      </c>
      <c r="B63" s="5" t="s">
        <v>24</v>
      </c>
      <c r="C63" s="7" t="s">
        <v>22</v>
      </c>
      <c r="D63" s="9" t="s">
        <v>14</v>
      </c>
      <c r="E63" s="7" t="s">
        <v>16</v>
      </c>
      <c r="F63" s="16">
        <v>38.399999999999949</v>
      </c>
      <c r="G63" s="19">
        <v>2.3999999999999488</v>
      </c>
      <c r="H63" s="20">
        <v>0</v>
      </c>
      <c r="I63" s="17">
        <f t="shared" si="3"/>
        <v>1.9634954084936209E-3</v>
      </c>
      <c r="J63" s="8">
        <f t="shared" si="4"/>
        <v>244.46199258914604</v>
      </c>
      <c r="K63" s="6">
        <f t="shared" si="5"/>
        <v>0.24446199258914603</v>
      </c>
      <c r="L63" s="3">
        <f t="shared" si="6"/>
        <v>0</v>
      </c>
      <c r="M63" s="18"/>
    </row>
    <row r="64" spans="1:13" ht="15" customHeight="1">
      <c r="A64" s="4">
        <v>44662</v>
      </c>
      <c r="B64" s="5" t="s">
        <v>24</v>
      </c>
      <c r="C64" s="7" t="s">
        <v>22</v>
      </c>
      <c r="D64" s="9" t="s">
        <v>14</v>
      </c>
      <c r="E64" s="7" t="s">
        <v>17</v>
      </c>
      <c r="F64" s="16">
        <v>106.50000000000006</v>
      </c>
      <c r="G64" s="19">
        <v>3.5000000000000142</v>
      </c>
      <c r="H64" s="20">
        <v>0</v>
      </c>
      <c r="I64" s="17">
        <f t="shared" si="3"/>
        <v>1.9634954084936209E-3</v>
      </c>
      <c r="J64" s="8">
        <f t="shared" si="4"/>
        <v>356.50707252584704</v>
      </c>
      <c r="K64" s="6">
        <f t="shared" si="5"/>
        <v>0.35650707252584701</v>
      </c>
      <c r="L64" s="3">
        <f t="shared" si="6"/>
        <v>0</v>
      </c>
      <c r="M64" s="18"/>
    </row>
    <row r="65" spans="1:13" ht="15" customHeight="1">
      <c r="A65" s="4">
        <v>44662</v>
      </c>
      <c r="B65" s="5" t="s">
        <v>24</v>
      </c>
      <c r="C65" s="7" t="s">
        <v>22</v>
      </c>
      <c r="D65" s="9" t="s">
        <v>14</v>
      </c>
      <c r="E65" s="7" t="s">
        <v>18</v>
      </c>
      <c r="F65" s="16">
        <v>61.199999999999989</v>
      </c>
      <c r="G65" s="19">
        <v>1.5999999999999659</v>
      </c>
      <c r="H65" s="20">
        <v>0</v>
      </c>
      <c r="I65" s="17">
        <f t="shared" si="3"/>
        <v>1.9634954084936209E-3</v>
      </c>
      <c r="J65" s="8">
        <f t="shared" si="4"/>
        <v>162.97466172609737</v>
      </c>
      <c r="K65" s="6">
        <f t="shared" si="5"/>
        <v>0.16297466172609737</v>
      </c>
      <c r="L65" s="3">
        <f t="shared" si="6"/>
        <v>0</v>
      </c>
      <c r="M65" s="18"/>
    </row>
    <row r="66" spans="1:13" ht="15" customHeight="1">
      <c r="A66" s="4">
        <v>44662</v>
      </c>
      <c r="B66" s="5" t="s">
        <v>24</v>
      </c>
      <c r="C66" s="7" t="s">
        <v>22</v>
      </c>
      <c r="D66" s="9" t="s">
        <v>19</v>
      </c>
      <c r="E66" s="7" t="s">
        <v>15</v>
      </c>
      <c r="F66" s="16">
        <v>40.799999999999983</v>
      </c>
      <c r="G66" s="19">
        <v>3.5999999999999659</v>
      </c>
      <c r="H66" s="20">
        <v>0</v>
      </c>
      <c r="I66" s="17">
        <f t="shared" si="3"/>
        <v>1.9634954084936209E-3</v>
      </c>
      <c r="J66" s="8">
        <f t="shared" si="4"/>
        <v>366.69298888372339</v>
      </c>
      <c r="K66" s="6">
        <f t="shared" si="5"/>
        <v>0.36669298888372337</v>
      </c>
      <c r="L66" s="3">
        <f t="shared" si="6"/>
        <v>0</v>
      </c>
      <c r="M66" s="18"/>
    </row>
    <row r="67" spans="1:13" ht="15" customHeight="1">
      <c r="A67" s="4">
        <v>44662</v>
      </c>
      <c r="B67" s="5" t="s">
        <v>24</v>
      </c>
      <c r="C67" s="7" t="s">
        <v>22</v>
      </c>
      <c r="D67" s="9" t="s">
        <v>19</v>
      </c>
      <c r="E67" s="7" t="s">
        <v>16</v>
      </c>
      <c r="F67" s="16">
        <v>119.39999999999995</v>
      </c>
      <c r="G67" s="19">
        <v>3.5999999999999659</v>
      </c>
      <c r="H67" s="20">
        <v>0</v>
      </c>
      <c r="I67" s="17">
        <f t="shared" si="3"/>
        <v>1.9634954084936209E-3</v>
      </c>
      <c r="J67" s="8">
        <f t="shared" si="4"/>
        <v>366.69298888372339</v>
      </c>
      <c r="K67" s="6">
        <f t="shared" si="5"/>
        <v>0.36669298888372337</v>
      </c>
      <c r="L67" s="3">
        <f t="shared" si="6"/>
        <v>0</v>
      </c>
      <c r="M67" s="18"/>
    </row>
    <row r="68" spans="1:13" ht="15" customHeight="1">
      <c r="A68" s="4">
        <v>44662</v>
      </c>
      <c r="B68" s="5" t="s">
        <v>24</v>
      </c>
      <c r="C68" s="7" t="s">
        <v>22</v>
      </c>
      <c r="D68" s="9" t="s">
        <v>19</v>
      </c>
      <c r="E68" s="7" t="s">
        <v>17</v>
      </c>
      <c r="F68" s="16">
        <v>100</v>
      </c>
      <c r="G68" s="19">
        <v>3.9999999999999623</v>
      </c>
      <c r="H68" s="20">
        <v>0</v>
      </c>
      <c r="I68" s="17">
        <f t="shared" si="3"/>
        <v>1.9634954084936209E-3</v>
      </c>
      <c r="J68" s="8">
        <f t="shared" si="4"/>
        <v>407.43665431524823</v>
      </c>
      <c r="K68" s="6">
        <f t="shared" si="5"/>
        <v>0.40743665431524823</v>
      </c>
      <c r="L68" s="3">
        <f t="shared" si="6"/>
        <v>0</v>
      </c>
      <c r="M68" s="18"/>
    </row>
    <row r="69" spans="1:13" ht="15" customHeight="1">
      <c r="A69" s="4">
        <v>44662</v>
      </c>
      <c r="B69" s="5" t="s">
        <v>24</v>
      </c>
      <c r="C69" s="7" t="s">
        <v>22</v>
      </c>
      <c r="D69" s="9" t="s">
        <v>19</v>
      </c>
      <c r="E69" s="7" t="s">
        <v>18</v>
      </c>
      <c r="F69" s="16">
        <v>93.333333333333329</v>
      </c>
      <c r="G69" s="19">
        <v>4.6666666666666226</v>
      </c>
      <c r="H69" s="20">
        <v>0</v>
      </c>
      <c r="I69" s="17">
        <f t="shared" si="3"/>
        <v>1.9634954084936209E-3</v>
      </c>
      <c r="J69" s="8">
        <f t="shared" si="4"/>
        <v>475.34276336778959</v>
      </c>
      <c r="K69" s="6">
        <f t="shared" si="5"/>
        <v>0.47534276336778958</v>
      </c>
      <c r="L69" s="3">
        <f t="shared" si="6"/>
        <v>0</v>
      </c>
      <c r="M69" s="18"/>
    </row>
    <row r="70" spans="1:13" ht="15" customHeight="1">
      <c r="A70" s="4">
        <v>44662</v>
      </c>
      <c r="B70" s="5" t="s">
        <v>24</v>
      </c>
      <c r="C70" s="7" t="s">
        <v>22</v>
      </c>
      <c r="D70" s="9" t="s">
        <v>23</v>
      </c>
      <c r="E70" s="7" t="s">
        <v>15</v>
      </c>
      <c r="F70" s="16">
        <v>95</v>
      </c>
      <c r="G70" s="19">
        <v>3.9999999999999858</v>
      </c>
      <c r="H70" s="20">
        <v>0</v>
      </c>
      <c r="I70" s="17">
        <f t="shared" si="3"/>
        <v>1.9634954084936209E-3</v>
      </c>
      <c r="J70" s="8">
        <f t="shared" si="4"/>
        <v>407.43665431525062</v>
      </c>
      <c r="K70" s="6">
        <f t="shared" si="5"/>
        <v>0.40743665431525061</v>
      </c>
      <c r="L70" s="3">
        <f t="shared" si="6"/>
        <v>0</v>
      </c>
      <c r="M70" s="18"/>
    </row>
    <row r="71" spans="1:13" ht="15" customHeight="1">
      <c r="A71" s="4">
        <v>44662</v>
      </c>
      <c r="B71" s="5" t="s">
        <v>24</v>
      </c>
      <c r="C71" s="7" t="s">
        <v>22</v>
      </c>
      <c r="D71" s="9" t="s">
        <v>23</v>
      </c>
      <c r="E71" s="7" t="s">
        <v>16</v>
      </c>
      <c r="F71" s="16">
        <v>154.49999999999994</v>
      </c>
      <c r="G71" s="19">
        <v>11.25</v>
      </c>
      <c r="H71" s="20">
        <v>0</v>
      </c>
      <c r="I71" s="17">
        <f t="shared" si="3"/>
        <v>1.9634954084936209E-3</v>
      </c>
      <c r="J71" s="8">
        <f t="shared" si="4"/>
        <v>1145.9155902616465</v>
      </c>
      <c r="K71" s="6">
        <f t="shared" si="5"/>
        <v>1.1459155902616465</v>
      </c>
      <c r="L71" s="3">
        <f t="shared" si="6"/>
        <v>0</v>
      </c>
      <c r="M71" s="18"/>
    </row>
    <row r="72" spans="1:13" ht="15" customHeight="1">
      <c r="A72" s="4">
        <v>44662</v>
      </c>
      <c r="B72" s="5" t="s">
        <v>24</v>
      </c>
      <c r="C72" s="7" t="s">
        <v>22</v>
      </c>
      <c r="D72" s="9" t="s">
        <v>23</v>
      </c>
      <c r="E72" s="7" t="s">
        <v>17</v>
      </c>
      <c r="F72" s="16">
        <v>253.66666666666666</v>
      </c>
      <c r="G72" s="19">
        <v>22.666666666666657</v>
      </c>
      <c r="H72" s="20">
        <v>0</v>
      </c>
      <c r="I72" s="17">
        <f t="shared" si="3"/>
        <v>1.9634954084936209E-3</v>
      </c>
      <c r="J72" s="8">
        <f t="shared" si="4"/>
        <v>2308.8077077864273</v>
      </c>
      <c r="K72" s="6">
        <f t="shared" si="5"/>
        <v>2.3088077077864271</v>
      </c>
      <c r="L72" s="3">
        <f t="shared" si="6"/>
        <v>0</v>
      </c>
      <c r="M72" s="18"/>
    </row>
    <row r="73" spans="1:13" ht="15" customHeight="1">
      <c r="A73" s="4">
        <v>44662</v>
      </c>
      <c r="B73" s="5" t="s">
        <v>24</v>
      </c>
      <c r="C73" s="7" t="s">
        <v>22</v>
      </c>
      <c r="D73" s="9" t="s">
        <v>23</v>
      </c>
      <c r="E73" s="7" t="s">
        <v>18</v>
      </c>
      <c r="F73" s="16">
        <v>59.499999999999957</v>
      </c>
      <c r="G73" s="19">
        <v>3.4999999999999432</v>
      </c>
      <c r="H73" s="20">
        <v>1.3960000000000003E-3</v>
      </c>
      <c r="I73" s="17">
        <f t="shared" si="3"/>
        <v>1.9634954084936209E-3</v>
      </c>
      <c r="J73" s="8">
        <f t="shared" si="4"/>
        <v>356.50707252583976</v>
      </c>
      <c r="K73" s="6">
        <f t="shared" si="5"/>
        <v>0.35650707252583974</v>
      </c>
      <c r="L73" s="6">
        <f t="shared" si="6"/>
        <v>0.14219539235602302</v>
      </c>
      <c r="M73" s="18">
        <f t="shared" si="2"/>
        <v>2507.1633237821939</v>
      </c>
    </row>
    <row r="74" spans="1:13" ht="15" customHeight="1">
      <c r="A74" s="4">
        <v>45000</v>
      </c>
      <c r="B74" s="5" t="s">
        <v>25</v>
      </c>
      <c r="C74" s="7" t="s">
        <v>22</v>
      </c>
      <c r="D74" s="9" t="s">
        <v>14</v>
      </c>
      <c r="E74" s="7" t="s">
        <v>15</v>
      </c>
      <c r="F74" s="16">
        <v>266.85000000000002</v>
      </c>
      <c r="G74" s="19">
        <v>21.437499999999865</v>
      </c>
      <c r="H74" s="20">
        <v>1.7450000000000018E-2</v>
      </c>
      <c r="I74" s="17">
        <f t="shared" si="3"/>
        <v>1.9634954084936209E-3</v>
      </c>
      <c r="J74" s="8">
        <f t="shared" si="4"/>
        <v>2183.6058192207902</v>
      </c>
      <c r="K74" s="6">
        <f t="shared" si="5"/>
        <v>2.1836058192207903</v>
      </c>
      <c r="L74" s="6">
        <f t="shared" si="6"/>
        <v>1.777442404450289</v>
      </c>
      <c r="M74" s="18">
        <f t="shared" si="2"/>
        <v>1228.5100286532861</v>
      </c>
    </row>
    <row r="75" spans="1:13" ht="15" customHeight="1">
      <c r="A75" s="4">
        <v>45000</v>
      </c>
      <c r="B75" s="5" t="s">
        <v>25</v>
      </c>
      <c r="C75" s="7" t="s">
        <v>22</v>
      </c>
      <c r="D75" s="9" t="s">
        <v>14</v>
      </c>
      <c r="E75" s="7" t="s">
        <v>16</v>
      </c>
      <c r="F75" s="16">
        <v>165.16000000000005</v>
      </c>
      <c r="G75" s="19">
        <v>25.370000000000061</v>
      </c>
      <c r="H75" s="20">
        <v>7.259199999999999E-2</v>
      </c>
      <c r="I75" s="17">
        <f t="shared" si="3"/>
        <v>1.9634954084936209E-3</v>
      </c>
      <c r="J75" s="8">
        <f t="shared" si="4"/>
        <v>2584.1669799944925</v>
      </c>
      <c r="K75" s="6">
        <f t="shared" si="5"/>
        <v>2.5841669799944924</v>
      </c>
      <c r="L75" s="6">
        <f t="shared" si="6"/>
        <v>7.3941604025131937</v>
      </c>
      <c r="M75" s="18">
        <f t="shared" si="2"/>
        <v>349.48754683711792</v>
      </c>
    </row>
    <row r="76" spans="1:13" ht="15" customHeight="1">
      <c r="A76" s="4">
        <v>45000</v>
      </c>
      <c r="B76" s="5" t="s">
        <v>25</v>
      </c>
      <c r="C76" s="7" t="s">
        <v>22</v>
      </c>
      <c r="D76" s="9" t="s">
        <v>14</v>
      </c>
      <c r="E76" s="7" t="s">
        <v>17</v>
      </c>
      <c r="F76" s="16">
        <v>110.76799999999992</v>
      </c>
      <c r="G76" s="19">
        <v>16.543999999999983</v>
      </c>
      <c r="H76" s="20">
        <v>2.0102399999999989E-2</v>
      </c>
      <c r="I76" s="17">
        <f t="shared" si="3"/>
        <v>1.9634954084936209E-3</v>
      </c>
      <c r="J76" s="8">
        <f t="shared" si="4"/>
        <v>1685.1580022478809</v>
      </c>
      <c r="K76" s="6">
        <f t="shared" si="5"/>
        <v>1.6851580022478809</v>
      </c>
      <c r="L76" s="6">
        <f t="shared" si="6"/>
        <v>2.0476136499267299</v>
      </c>
      <c r="M76" s="18">
        <f t="shared" si="2"/>
        <v>822.9863100923269</v>
      </c>
    </row>
    <row r="77" spans="1:13" ht="15" customHeight="1">
      <c r="A77" s="4">
        <v>45000</v>
      </c>
      <c r="B77" s="5" t="s">
        <v>25</v>
      </c>
      <c r="C77" s="7" t="s">
        <v>22</v>
      </c>
      <c r="D77" s="9" t="s">
        <v>14</v>
      </c>
      <c r="E77" s="7" t="s">
        <v>18</v>
      </c>
      <c r="F77" s="16">
        <v>97.344000000000051</v>
      </c>
      <c r="G77" s="19">
        <v>11.104000000000042</v>
      </c>
      <c r="H77" s="20">
        <v>8.9343999999999934E-3</v>
      </c>
      <c r="I77" s="17">
        <f t="shared" si="3"/>
        <v>1.9634954084936209E-3</v>
      </c>
      <c r="J77" s="8">
        <f t="shared" si="4"/>
        <v>1131.044152379144</v>
      </c>
      <c r="K77" s="6">
        <f t="shared" si="5"/>
        <v>1.1310441523791439</v>
      </c>
      <c r="L77" s="6">
        <f t="shared" si="6"/>
        <v>0.9100505110785464</v>
      </c>
      <c r="M77" s="18">
        <f t="shared" si="2"/>
        <v>1242.8366762177707</v>
      </c>
    </row>
    <row r="78" spans="1:13" ht="15" customHeight="1">
      <c r="A78" s="4">
        <v>45000</v>
      </c>
      <c r="B78" s="5" t="s">
        <v>25</v>
      </c>
      <c r="C78" s="7" t="s">
        <v>22</v>
      </c>
      <c r="D78" s="9" t="s">
        <v>19</v>
      </c>
      <c r="E78" s="7" t="s">
        <v>15</v>
      </c>
      <c r="F78" s="16">
        <v>53.296000000000049</v>
      </c>
      <c r="G78" s="19">
        <v>16.032000000000039</v>
      </c>
      <c r="H78" s="20">
        <v>8.9343999999999934E-3</v>
      </c>
      <c r="I78" s="17">
        <f t="shared" si="3"/>
        <v>1.9634954084936209E-3</v>
      </c>
      <c r="J78" s="8">
        <f t="shared" si="4"/>
        <v>1633.0061104955344</v>
      </c>
      <c r="K78" s="6">
        <f t="shared" si="5"/>
        <v>1.6330061104955345</v>
      </c>
      <c r="L78" s="6">
        <f t="shared" si="6"/>
        <v>0.9100505110785464</v>
      </c>
      <c r="M78" s="18">
        <f t="shared" si="2"/>
        <v>1794.4126074498624</v>
      </c>
    </row>
    <row r="79" spans="1:13" ht="15" customHeight="1">
      <c r="A79" s="4">
        <v>45000</v>
      </c>
      <c r="B79" s="5" t="s">
        <v>25</v>
      </c>
      <c r="C79" s="7" t="s">
        <v>22</v>
      </c>
      <c r="D79" s="9" t="s">
        <v>19</v>
      </c>
      <c r="E79" s="7" t="s">
        <v>16</v>
      </c>
      <c r="F79" s="16">
        <v>345.63999999999993</v>
      </c>
      <c r="G79" s="19">
        <v>69.839999999999804</v>
      </c>
      <c r="H79" s="20">
        <v>0.16193600000000014</v>
      </c>
      <c r="I79" s="17">
        <f t="shared" si="3"/>
        <v>1.9634954084936209E-3</v>
      </c>
      <c r="J79" s="8">
        <f t="shared" si="4"/>
        <v>7113.8439843442811</v>
      </c>
      <c r="K79" s="6">
        <f t="shared" si="5"/>
        <v>7.1138439843442809</v>
      </c>
      <c r="L79" s="6">
        <f t="shared" si="6"/>
        <v>16.494665513298678</v>
      </c>
      <c r="M79" s="18">
        <f t="shared" si="2"/>
        <v>431.28149392352378</v>
      </c>
    </row>
    <row r="80" spans="1:13" ht="15" customHeight="1">
      <c r="A80" s="4">
        <v>45000</v>
      </c>
      <c r="B80" s="5" t="s">
        <v>25</v>
      </c>
      <c r="C80" s="7" t="s">
        <v>22</v>
      </c>
      <c r="D80" s="9" t="s">
        <v>19</v>
      </c>
      <c r="E80" s="7" t="s">
        <v>17</v>
      </c>
      <c r="F80" s="16">
        <v>163.25333333333336</v>
      </c>
      <c r="G80" s="19">
        <v>52.253333333333295</v>
      </c>
      <c r="H80" s="20">
        <v>0.12284800000000001</v>
      </c>
      <c r="I80" s="17">
        <f t="shared" si="3"/>
        <v>1.9634954084936209E-3</v>
      </c>
      <c r="J80" s="8">
        <f t="shared" si="4"/>
        <v>5322.4808275382393</v>
      </c>
      <c r="K80" s="6">
        <f t="shared" si="5"/>
        <v>5.3224808275382394</v>
      </c>
      <c r="L80" s="6">
        <f t="shared" si="6"/>
        <v>12.513194527330024</v>
      </c>
      <c r="M80" s="18">
        <f t="shared" si="2"/>
        <v>425.34948337240564</v>
      </c>
    </row>
    <row r="81" spans="1:13" ht="15" customHeight="1">
      <c r="A81" s="4">
        <v>45000</v>
      </c>
      <c r="B81" s="5" t="s">
        <v>25</v>
      </c>
      <c r="C81" s="7" t="s">
        <v>22</v>
      </c>
      <c r="D81" s="9" t="s">
        <v>19</v>
      </c>
      <c r="E81" s="7" t="s">
        <v>18</v>
      </c>
      <c r="F81" s="16">
        <v>167.26499999999993</v>
      </c>
      <c r="G81" s="19">
        <v>43.679999999999879</v>
      </c>
      <c r="H81" s="20">
        <v>7.5383999999999951E-2</v>
      </c>
      <c r="I81" s="17">
        <f t="shared" si="3"/>
        <v>1.9634954084936209E-3</v>
      </c>
      <c r="J81" s="8">
        <f t="shared" si="4"/>
        <v>4449.2082651225401</v>
      </c>
      <c r="K81" s="6">
        <f t="shared" si="5"/>
        <v>4.4492082651225404</v>
      </c>
      <c r="L81" s="6">
        <f t="shared" si="6"/>
        <v>7.6785511872252359</v>
      </c>
      <c r="M81" s="18">
        <f t="shared" si="2"/>
        <v>579.43330149633755</v>
      </c>
    </row>
    <row r="82" spans="1:13" ht="15" customHeight="1">
      <c r="A82" s="4">
        <v>45000</v>
      </c>
      <c r="B82" s="5" t="s">
        <v>25</v>
      </c>
      <c r="C82" s="7" t="s">
        <v>22</v>
      </c>
      <c r="D82" s="9" t="s">
        <v>23</v>
      </c>
      <c r="E82" s="7" t="s">
        <v>15</v>
      </c>
      <c r="F82" s="16">
        <v>90.072000000000003</v>
      </c>
      <c r="G82" s="19">
        <v>11.655999999999949</v>
      </c>
      <c r="H82" s="20">
        <v>2.2336000000000023E-3</v>
      </c>
      <c r="I82" s="17">
        <f t="shared" si="3"/>
        <v>1.9634954084936209E-3</v>
      </c>
      <c r="J82" s="8">
        <f t="shared" si="4"/>
        <v>1187.2704106746394</v>
      </c>
      <c r="K82" s="6">
        <f t="shared" si="5"/>
        <v>1.1872704106746395</v>
      </c>
      <c r="L82" s="6">
        <f t="shared" si="6"/>
        <v>0.22751262776963699</v>
      </c>
      <c r="M82" s="18">
        <f t="shared" si="2"/>
        <v>5218.4813753581384</v>
      </c>
    </row>
    <row r="83" spans="1:13" ht="15" customHeight="1">
      <c r="A83" s="4">
        <v>45000</v>
      </c>
      <c r="B83" s="5" t="s">
        <v>25</v>
      </c>
      <c r="C83" s="7" t="s">
        <v>22</v>
      </c>
      <c r="D83" s="9" t="s">
        <v>23</v>
      </c>
      <c r="E83" s="7" t="s">
        <v>16</v>
      </c>
      <c r="F83" s="16">
        <v>34.685714285714248</v>
      </c>
      <c r="G83" s="19">
        <v>6.5657142857142912</v>
      </c>
      <c r="H83" s="20">
        <v>3.1908571428571402E-3</v>
      </c>
      <c r="I83" s="17">
        <f t="shared" si="3"/>
        <v>1.9634954084936209E-3</v>
      </c>
      <c r="J83" s="8">
        <f t="shared" si="4"/>
        <v>668.77816544032146</v>
      </c>
      <c r="K83" s="6">
        <f t="shared" si="5"/>
        <v>0.66877816544032143</v>
      </c>
      <c r="L83" s="6">
        <f t="shared" si="6"/>
        <v>0.32501803967090936</v>
      </c>
      <c r="M83" s="18">
        <f t="shared" si="2"/>
        <v>2057.6647564469949</v>
      </c>
    </row>
    <row r="84" spans="1:13" ht="15" customHeight="1">
      <c r="A84" s="4">
        <v>45000</v>
      </c>
      <c r="B84" s="5" t="s">
        <v>25</v>
      </c>
      <c r="C84" s="7" t="s">
        <v>22</v>
      </c>
      <c r="D84" s="9" t="s">
        <v>23</v>
      </c>
      <c r="E84" s="7" t="s">
        <v>17</v>
      </c>
      <c r="F84" s="16">
        <v>77.423999999999978</v>
      </c>
      <c r="G84" s="19">
        <v>12.951999999999998</v>
      </c>
      <c r="H84" s="20">
        <v>8.9343999999999934E-3</v>
      </c>
      <c r="I84" s="17">
        <f t="shared" si="3"/>
        <v>1.9634954084936209E-3</v>
      </c>
      <c r="J84" s="8">
        <f t="shared" si="4"/>
        <v>1319.279886672786</v>
      </c>
      <c r="K84" s="6">
        <f t="shared" si="5"/>
        <v>1.319279886672786</v>
      </c>
      <c r="L84" s="6">
        <f t="shared" si="6"/>
        <v>0.9100505110785464</v>
      </c>
      <c r="M84" s="18">
        <f t="shared" si="2"/>
        <v>1449.6776504298002</v>
      </c>
    </row>
    <row r="85" spans="1:13" ht="15" customHeight="1">
      <c r="A85" s="4">
        <v>45000</v>
      </c>
      <c r="B85" s="5" t="s">
        <v>25</v>
      </c>
      <c r="C85" s="7" t="s">
        <v>22</v>
      </c>
      <c r="D85" s="9" t="s">
        <v>23</v>
      </c>
      <c r="E85" s="7" t="s">
        <v>18</v>
      </c>
      <c r="F85" s="16">
        <v>41.928571428571459</v>
      </c>
      <c r="G85" s="19">
        <v>8.028571428571496</v>
      </c>
      <c r="H85" s="20">
        <v>9.9714285714285686E-3</v>
      </c>
      <c r="I85" s="17">
        <f t="shared" si="3"/>
        <v>1.9634954084936209E-3</v>
      </c>
      <c r="J85" s="8">
        <f t="shared" si="4"/>
        <v>817.78357044704853</v>
      </c>
      <c r="K85" s="6">
        <f t="shared" si="5"/>
        <v>0.81778357044704852</v>
      </c>
      <c r="L85" s="6">
        <f t="shared" si="6"/>
        <v>1.0156813739715924</v>
      </c>
      <c r="M85" s="18">
        <f t="shared" si="2"/>
        <v>805.1575931232162</v>
      </c>
    </row>
    <row r="86" spans="1:13" ht="15" customHeight="1">
      <c r="A86" s="4">
        <v>45344</v>
      </c>
      <c r="B86" s="5" t="s">
        <v>26</v>
      </c>
      <c r="C86" s="7" t="s">
        <v>13</v>
      </c>
      <c r="D86" s="9" t="s">
        <v>14</v>
      </c>
      <c r="E86" s="7" t="s">
        <v>15</v>
      </c>
      <c r="F86" s="3">
        <v>89.600000000000023</v>
      </c>
      <c r="G86" s="3">
        <v>24.799999999999955</v>
      </c>
      <c r="H86" s="22">
        <v>2.2336000000000005E-3</v>
      </c>
      <c r="I86" s="17">
        <f t="shared" si="0"/>
        <v>1.9634954084936209E-3</v>
      </c>
      <c r="J86" s="8">
        <f>G86/(I86*5)</f>
        <v>2526.1072567545584</v>
      </c>
      <c r="K86" s="6">
        <f>J86/1000</f>
        <v>2.5261072567545586</v>
      </c>
      <c r="L86" s="6">
        <f>H86/(I86*5)</f>
        <v>0.22751262776963682</v>
      </c>
      <c r="M86" s="18">
        <f t="shared" si="2"/>
        <v>11103.151862464161</v>
      </c>
    </row>
    <row r="87" spans="1:13" ht="15" customHeight="1">
      <c r="A87" s="4">
        <v>45344</v>
      </c>
      <c r="B87" s="5" t="s">
        <v>26</v>
      </c>
      <c r="C87" s="7" t="s">
        <v>13</v>
      </c>
      <c r="D87" s="9" t="s">
        <v>14</v>
      </c>
      <c r="E87" s="7" t="s">
        <v>16</v>
      </c>
      <c r="F87" s="3">
        <v>96</v>
      </c>
      <c r="G87" s="3">
        <v>28.799999999999955</v>
      </c>
      <c r="H87" s="22">
        <v>2.2336000000000005E-3</v>
      </c>
      <c r="I87" s="17">
        <f t="shared" si="0"/>
        <v>1.9634954084936209E-3</v>
      </c>
      <c r="J87" s="8">
        <f t="shared" ref="J87:J101" si="7">G87/(I87*5)</f>
        <v>2933.5439110698103</v>
      </c>
      <c r="K87" s="6">
        <f t="shared" ref="K87:K101" si="8">J87/1000</f>
        <v>2.9335439110698105</v>
      </c>
      <c r="L87" s="6">
        <f t="shared" ref="L87:L101" si="9">H87/(I87*5)</f>
        <v>0.22751262776963682</v>
      </c>
      <c r="M87" s="18">
        <f t="shared" si="2"/>
        <v>12893.9828080229</v>
      </c>
    </row>
    <row r="88" spans="1:13" ht="15" customHeight="1">
      <c r="A88" s="4">
        <v>45344</v>
      </c>
      <c r="B88" s="5" t="s">
        <v>26</v>
      </c>
      <c r="C88" s="7" t="s">
        <v>13</v>
      </c>
      <c r="D88" s="9" t="s">
        <v>14</v>
      </c>
      <c r="E88" s="7" t="s">
        <v>17</v>
      </c>
      <c r="F88" s="3">
        <v>145.99999999999994</v>
      </c>
      <c r="G88" s="3">
        <v>40</v>
      </c>
      <c r="H88" s="22">
        <v>0</v>
      </c>
      <c r="I88" s="17">
        <f t="shared" si="0"/>
        <v>1.9634954084936209E-3</v>
      </c>
      <c r="J88" s="8">
        <f t="shared" si="7"/>
        <v>4074.3665431525205</v>
      </c>
      <c r="K88" s="6">
        <f t="shared" si="8"/>
        <v>4.0743665431525207</v>
      </c>
      <c r="L88" s="6">
        <f t="shared" si="9"/>
        <v>0</v>
      </c>
      <c r="M88" s="18"/>
    </row>
    <row r="89" spans="1:13" ht="15" customHeight="1">
      <c r="A89" s="4">
        <v>45344</v>
      </c>
      <c r="B89" s="5" t="s">
        <v>26</v>
      </c>
      <c r="C89" s="7" t="s">
        <v>13</v>
      </c>
      <c r="D89" s="9" t="s">
        <v>14</v>
      </c>
      <c r="E89" s="7" t="s">
        <v>18</v>
      </c>
      <c r="F89" s="3">
        <v>90</v>
      </c>
      <c r="G89" s="3">
        <v>28.000000000000114</v>
      </c>
      <c r="H89" s="22">
        <v>2.7919999999999976E-3</v>
      </c>
      <c r="I89" s="17">
        <f t="shared" si="0"/>
        <v>1.9634954084936209E-3</v>
      </c>
      <c r="J89" s="8">
        <f t="shared" si="7"/>
        <v>2852.0565802067763</v>
      </c>
      <c r="K89" s="6">
        <f t="shared" si="8"/>
        <v>2.8520565802067761</v>
      </c>
      <c r="L89" s="6">
        <f t="shared" si="9"/>
        <v>0.28439078471204571</v>
      </c>
      <c r="M89" s="18">
        <f t="shared" si="2"/>
        <v>10028.653295128988</v>
      </c>
    </row>
    <row r="90" spans="1:13" ht="15" customHeight="1">
      <c r="A90" s="4">
        <v>45344</v>
      </c>
      <c r="B90" s="5" t="s">
        <v>26</v>
      </c>
      <c r="C90" s="7" t="s">
        <v>13</v>
      </c>
      <c r="D90" s="9" t="s">
        <v>19</v>
      </c>
      <c r="E90" s="7" t="s">
        <v>15</v>
      </c>
      <c r="F90" s="3">
        <v>241.50000000000014</v>
      </c>
      <c r="G90" s="3">
        <v>61.500000000000128</v>
      </c>
      <c r="H90" s="22">
        <v>3.7691999999999976E-2</v>
      </c>
      <c r="I90" s="17">
        <f t="shared" si="0"/>
        <v>1.9634954084936209E-3</v>
      </c>
      <c r="J90" s="8">
        <f t="shared" si="7"/>
        <v>6264.3385600970141</v>
      </c>
      <c r="K90" s="6">
        <f t="shared" si="8"/>
        <v>6.2643385600970145</v>
      </c>
      <c r="L90" s="6">
        <f t="shared" si="9"/>
        <v>3.8392755936126179</v>
      </c>
      <c r="M90" s="18">
        <f>G90/H90</f>
        <v>1631.645972620189</v>
      </c>
    </row>
    <row r="91" spans="1:13" ht="15" customHeight="1">
      <c r="A91" s="4">
        <v>45344</v>
      </c>
      <c r="B91" s="5" t="s">
        <v>26</v>
      </c>
      <c r="C91" s="7" t="s">
        <v>13</v>
      </c>
      <c r="D91" s="9" t="s">
        <v>19</v>
      </c>
      <c r="E91" s="7" t="s">
        <v>16</v>
      </c>
      <c r="F91" s="3">
        <v>384.00000000000006</v>
      </c>
      <c r="G91" s="3">
        <v>88.000000000000114</v>
      </c>
      <c r="H91" s="22">
        <v>1.1168000000000011E-2</v>
      </c>
      <c r="I91" s="17">
        <f t="shared" si="0"/>
        <v>1.9634954084936209E-3</v>
      </c>
      <c r="J91" s="8">
        <f t="shared" si="7"/>
        <v>8963.6063949355575</v>
      </c>
      <c r="K91" s="6">
        <f t="shared" si="8"/>
        <v>8.9636063949355567</v>
      </c>
      <c r="L91" s="6">
        <f t="shared" si="9"/>
        <v>1.1375631388481851</v>
      </c>
      <c r="M91" s="18">
        <f t="shared" si="2"/>
        <v>7879.6561604584549</v>
      </c>
    </row>
    <row r="92" spans="1:13" ht="15" customHeight="1">
      <c r="A92" s="4">
        <v>45344</v>
      </c>
      <c r="B92" s="5" t="s">
        <v>26</v>
      </c>
      <c r="C92" s="7" t="s">
        <v>13</v>
      </c>
      <c r="D92" s="9" t="s">
        <v>19</v>
      </c>
      <c r="E92" s="7" t="s">
        <v>17</v>
      </c>
      <c r="F92" s="3">
        <v>205.50000000000006</v>
      </c>
      <c r="G92" s="3">
        <v>34.499999999999957</v>
      </c>
      <c r="H92" s="22">
        <v>1.6751999999999986E-2</v>
      </c>
      <c r="I92" s="17">
        <f t="shared" si="0"/>
        <v>1.9634954084936209E-3</v>
      </c>
      <c r="J92" s="8">
        <f t="shared" si="7"/>
        <v>3514.1411434690449</v>
      </c>
      <c r="K92" s="6">
        <f t="shared" si="8"/>
        <v>3.514141143469045</v>
      </c>
      <c r="L92" s="6">
        <f t="shared" si="9"/>
        <v>1.7063447082722742</v>
      </c>
      <c r="M92" s="18">
        <f t="shared" si="2"/>
        <v>2059.4555873925492</v>
      </c>
    </row>
    <row r="93" spans="1:13" ht="15" customHeight="1">
      <c r="A93" s="4">
        <v>45344</v>
      </c>
      <c r="B93" s="5" t="s">
        <v>26</v>
      </c>
      <c r="C93" s="7" t="s">
        <v>13</v>
      </c>
      <c r="D93" s="9" t="s">
        <v>19</v>
      </c>
      <c r="E93" s="7" t="s">
        <v>18</v>
      </c>
      <c r="F93" s="3">
        <v>95.999999999999872</v>
      </c>
      <c r="G93" s="3">
        <v>34.499999999999957</v>
      </c>
      <c r="H93" s="22">
        <v>1.2563999999999983E-2</v>
      </c>
      <c r="I93" s="17">
        <f t="shared" si="0"/>
        <v>1.9634954084936209E-3</v>
      </c>
      <c r="J93" s="8">
        <f t="shared" si="7"/>
        <v>3514.1411434690449</v>
      </c>
      <c r="K93" s="6">
        <f t="shared" si="8"/>
        <v>3.514141143469045</v>
      </c>
      <c r="L93" s="6">
        <f t="shared" si="9"/>
        <v>1.279758531204205</v>
      </c>
      <c r="M93" s="18">
        <f t="shared" si="2"/>
        <v>2745.9407831900671</v>
      </c>
    </row>
    <row r="94" spans="1:13" ht="15" customHeight="1">
      <c r="A94" s="4">
        <v>45345</v>
      </c>
      <c r="B94" s="5" t="s">
        <v>26</v>
      </c>
      <c r="C94" s="7" t="s">
        <v>22</v>
      </c>
      <c r="D94" s="9" t="s">
        <v>23</v>
      </c>
      <c r="E94" s="7" t="s">
        <v>15</v>
      </c>
      <c r="F94" s="6">
        <v>517.99999999999977</v>
      </c>
      <c r="G94" s="3">
        <v>90</v>
      </c>
      <c r="H94" s="22">
        <v>5.0256000000000037E-2</v>
      </c>
      <c r="I94" s="17">
        <f t="shared" si="0"/>
        <v>1.9634954084936209E-3</v>
      </c>
      <c r="J94" s="8">
        <f t="shared" si="7"/>
        <v>9167.3247220931717</v>
      </c>
      <c r="K94" s="6">
        <f t="shared" si="8"/>
        <v>9.1673247220931717</v>
      </c>
      <c r="L94" s="6">
        <f t="shared" si="9"/>
        <v>5.1190341248168307</v>
      </c>
      <c r="M94" s="18">
        <f t="shared" si="2"/>
        <v>1790.830945558738</v>
      </c>
    </row>
    <row r="95" spans="1:13" ht="15" customHeight="1">
      <c r="A95" s="4">
        <v>45345</v>
      </c>
      <c r="B95" s="5" t="s">
        <v>26</v>
      </c>
      <c r="C95" s="7" t="s">
        <v>22</v>
      </c>
      <c r="D95" s="9" t="s">
        <v>23</v>
      </c>
      <c r="E95" s="7" t="s">
        <v>16</v>
      </c>
      <c r="F95" s="6">
        <v>873.99999999999977</v>
      </c>
      <c r="G95" s="3">
        <v>87.999999999999829</v>
      </c>
      <c r="H95" s="22">
        <v>6.7008000000000068E-2</v>
      </c>
      <c r="I95" s="17">
        <f t="shared" si="0"/>
        <v>1.9634954084936209E-3</v>
      </c>
      <c r="J95" s="8">
        <f t="shared" si="7"/>
        <v>8963.6063949355284</v>
      </c>
      <c r="K95" s="6">
        <f t="shared" si="8"/>
        <v>8.9636063949355282</v>
      </c>
      <c r="L95" s="6">
        <f t="shared" si="9"/>
        <v>6.8253788330891094</v>
      </c>
      <c r="M95" s="18">
        <f t="shared" si="2"/>
        <v>1313.2760267430715</v>
      </c>
    </row>
    <row r="96" spans="1:13" ht="15" customHeight="1">
      <c r="A96" s="4">
        <v>45345</v>
      </c>
      <c r="B96" s="5" t="s">
        <v>26</v>
      </c>
      <c r="C96" s="7" t="s">
        <v>22</v>
      </c>
      <c r="D96" s="9" t="s">
        <v>23</v>
      </c>
      <c r="E96" s="7" t="s">
        <v>17</v>
      </c>
      <c r="F96" s="6">
        <v>438.66666666666669</v>
      </c>
      <c r="G96" s="3">
        <v>58.000000000000021</v>
      </c>
      <c r="H96" s="22">
        <v>2.0474666666666672E-2</v>
      </c>
      <c r="I96" s="17">
        <f t="shared" si="0"/>
        <v>1.9634954084936209E-3</v>
      </c>
      <c r="J96" s="8">
        <f t="shared" si="7"/>
        <v>5907.8314875711576</v>
      </c>
      <c r="K96" s="6">
        <f t="shared" si="8"/>
        <v>5.9078314875711575</v>
      </c>
      <c r="L96" s="6">
        <f t="shared" si="9"/>
        <v>2.085532421221671</v>
      </c>
      <c r="M96" s="18">
        <f t="shared" si="2"/>
        <v>2832.7689502474605</v>
      </c>
    </row>
    <row r="97" spans="1:13" ht="15.75" customHeight="1">
      <c r="A97" s="4">
        <v>45345</v>
      </c>
      <c r="B97" s="5" t="s">
        <v>26</v>
      </c>
      <c r="C97" s="7" t="s">
        <v>22</v>
      </c>
      <c r="D97" s="9" t="s">
        <v>23</v>
      </c>
      <c r="E97" s="7" t="s">
        <v>18</v>
      </c>
      <c r="F97" s="6">
        <v>250.50000000000006</v>
      </c>
      <c r="G97" s="3">
        <v>40.500000000000043</v>
      </c>
      <c r="H97" s="22">
        <v>8.3760000000000084E-3</v>
      </c>
      <c r="I97" s="17">
        <f t="shared" si="0"/>
        <v>1.9634954084936209E-3</v>
      </c>
      <c r="J97" s="8">
        <f t="shared" si="7"/>
        <v>4125.2961249419313</v>
      </c>
      <c r="K97" s="6">
        <f t="shared" si="8"/>
        <v>4.1252961249419311</v>
      </c>
      <c r="L97" s="6">
        <f t="shared" si="9"/>
        <v>0.85317235413613868</v>
      </c>
      <c r="M97" s="18">
        <f t="shared" si="2"/>
        <v>4835.2435530085959</v>
      </c>
    </row>
    <row r="98" spans="1:13" ht="15" customHeight="1">
      <c r="A98" s="4">
        <v>45345</v>
      </c>
      <c r="B98" s="5" t="s">
        <v>26</v>
      </c>
      <c r="C98" s="7" t="s">
        <v>13</v>
      </c>
      <c r="D98" s="9" t="s">
        <v>20</v>
      </c>
      <c r="E98" s="7" t="s">
        <v>15</v>
      </c>
      <c r="F98" s="3">
        <v>359.99999999999989</v>
      </c>
      <c r="G98" s="3">
        <v>45.00000000000005</v>
      </c>
      <c r="H98" s="22">
        <v>2.7920000000000028E-2</v>
      </c>
      <c r="I98" s="17">
        <f t="shared" si="0"/>
        <v>1.9634954084936209E-3</v>
      </c>
      <c r="J98" s="8">
        <f t="shared" si="7"/>
        <v>4583.6623610465913</v>
      </c>
      <c r="K98" s="6">
        <f t="shared" si="8"/>
        <v>4.5836623610465912</v>
      </c>
      <c r="L98" s="6">
        <f t="shared" si="9"/>
        <v>2.8439078471204624</v>
      </c>
      <c r="M98" s="18">
        <f t="shared" si="2"/>
        <v>1611.7478510028654</v>
      </c>
    </row>
    <row r="99" spans="1:13" ht="15" customHeight="1">
      <c r="A99" s="4">
        <v>45345</v>
      </c>
      <c r="B99" s="5" t="s">
        <v>26</v>
      </c>
      <c r="C99" s="7" t="s">
        <v>13</v>
      </c>
      <c r="D99" s="9" t="s">
        <v>20</v>
      </c>
      <c r="E99" s="7" t="s">
        <v>16</v>
      </c>
      <c r="F99" s="3">
        <v>147.00000000000003</v>
      </c>
      <c r="G99" s="3">
        <v>32.000000000000028</v>
      </c>
      <c r="H99" s="22">
        <v>5.5840000000000056E-3</v>
      </c>
      <c r="I99" s="17">
        <f t="shared" si="0"/>
        <v>1.9634954084936209E-3</v>
      </c>
      <c r="J99" s="8">
        <f t="shared" si="7"/>
        <v>3259.4932345220195</v>
      </c>
      <c r="K99" s="6">
        <f t="shared" si="8"/>
        <v>3.2594932345220196</v>
      </c>
      <c r="L99" s="6">
        <f t="shared" si="9"/>
        <v>0.56878156942409253</v>
      </c>
      <c r="M99" s="18">
        <f t="shared" si="2"/>
        <v>5730.6590257879652</v>
      </c>
    </row>
    <row r="100" spans="1:13" ht="15" customHeight="1">
      <c r="A100" s="4">
        <v>45345</v>
      </c>
      <c r="B100" s="5" t="s">
        <v>26</v>
      </c>
      <c r="C100" s="7" t="s">
        <v>13</v>
      </c>
      <c r="D100" s="9" t="s">
        <v>20</v>
      </c>
      <c r="E100" s="7" t="s">
        <v>17</v>
      </c>
      <c r="F100" s="3">
        <v>204.00000000000009</v>
      </c>
      <c r="G100" s="3">
        <v>37.000000000000028</v>
      </c>
      <c r="H100" s="22">
        <v>1.3959999999999974E-2</v>
      </c>
      <c r="I100" s="17">
        <f t="shared" si="0"/>
        <v>1.9634954084936209E-3</v>
      </c>
      <c r="J100" s="8">
        <f t="shared" si="7"/>
        <v>3768.7890524160848</v>
      </c>
      <c r="K100" s="6">
        <f t="shared" si="8"/>
        <v>3.7687890524160848</v>
      </c>
      <c r="L100" s="6">
        <f t="shared" si="9"/>
        <v>1.4219539235602272</v>
      </c>
      <c r="M100" s="18">
        <f t="shared" si="2"/>
        <v>2650.4297994269409</v>
      </c>
    </row>
    <row r="101" spans="1:13" ht="15" customHeight="1">
      <c r="A101" s="4">
        <v>45345</v>
      </c>
      <c r="B101" s="5" t="s">
        <v>26</v>
      </c>
      <c r="C101" s="7" t="s">
        <v>13</v>
      </c>
      <c r="D101" s="9" t="s">
        <v>20</v>
      </c>
      <c r="E101" s="7" t="s">
        <v>18</v>
      </c>
      <c r="F101" s="3">
        <v>117.99999999999993</v>
      </c>
      <c r="G101" s="3">
        <v>15.999999999999943</v>
      </c>
      <c r="H101" s="22">
        <v>7.4453333333333272E-3</v>
      </c>
      <c r="I101" s="17">
        <f t="shared" si="0"/>
        <v>1.9634954084936209E-3</v>
      </c>
      <c r="J101" s="8">
        <f t="shared" si="7"/>
        <v>1629.7466172610025</v>
      </c>
      <c r="K101" s="6">
        <f t="shared" si="8"/>
        <v>1.6297466172610025</v>
      </c>
      <c r="L101" s="6">
        <f t="shared" si="9"/>
        <v>0.75837542589878859</v>
      </c>
      <c r="M101" s="18">
        <f>G101/H101</f>
        <v>2148.997134670481</v>
      </c>
    </row>
    <row r="102" spans="1:13" ht="15" customHeight="1">
      <c r="B102" s="7"/>
      <c r="C102" s="7"/>
      <c r="D102" s="9"/>
      <c r="E102" s="7"/>
      <c r="F102" s="5"/>
      <c r="G102" s="14"/>
      <c r="H102" s="15"/>
      <c r="I102" s="17"/>
      <c r="K102" s="6"/>
      <c r="L102" s="6"/>
      <c r="M102" s="18"/>
    </row>
    <row r="103" spans="1:13" ht="15" customHeight="1">
      <c r="B103" s="5"/>
      <c r="C103" s="5"/>
    </row>
    <row r="104" spans="1:13" ht="15" customHeight="1">
      <c r="B104" s="5"/>
      <c r="C104" s="5"/>
    </row>
    <row r="105" spans="1:13" ht="15" customHeight="1">
      <c r="B105" s="5"/>
      <c r="C105" s="5"/>
    </row>
    <row r="106" spans="1:13" ht="15" customHeight="1">
      <c r="B106" s="5"/>
      <c r="C106" s="5"/>
    </row>
    <row r="107" spans="1:13" ht="15" customHeight="1">
      <c r="B107" s="5"/>
      <c r="C107" s="5"/>
    </row>
    <row r="108" spans="1:13" ht="15" customHeight="1">
      <c r="B108" s="5"/>
      <c r="C108" s="5"/>
    </row>
    <row r="109" spans="1:13" ht="15" customHeight="1">
      <c r="B109" s="5"/>
      <c r="C109" s="5"/>
    </row>
    <row r="110" spans="1:13" ht="15" customHeight="1">
      <c r="B110" s="5"/>
      <c r="C110" s="5"/>
    </row>
    <row r="111" spans="1:13" ht="15" customHeight="1">
      <c r="B111" s="5"/>
      <c r="C111" s="5"/>
    </row>
    <row r="112" spans="1:13" ht="15" customHeight="1">
      <c r="B112" s="5"/>
      <c r="C112" s="5"/>
    </row>
    <row r="113" spans="2:3" ht="15" customHeight="1">
      <c r="B113" s="5"/>
      <c r="C113" s="5"/>
    </row>
    <row r="114" spans="2:3" ht="15" customHeight="1">
      <c r="B114" s="5"/>
      <c r="C114" s="5"/>
    </row>
    <row r="115" spans="2:3" ht="15" customHeight="1">
      <c r="B115" s="5"/>
      <c r="C115" s="5"/>
    </row>
    <row r="116" spans="2:3" ht="15" customHeight="1">
      <c r="B116" s="5"/>
      <c r="C116" s="5"/>
    </row>
    <row r="117" spans="2:3" ht="15" customHeight="1">
      <c r="B117" s="5"/>
      <c r="C117" s="5"/>
    </row>
    <row r="118" spans="2:3" ht="15" customHeight="1">
      <c r="B118" s="5"/>
      <c r="C118" s="5"/>
    </row>
    <row r="119" spans="2:3" ht="15" customHeight="1">
      <c r="B119" s="5"/>
      <c r="C119" s="5"/>
    </row>
    <row r="120" spans="2:3" ht="15" customHeight="1">
      <c r="B120" s="5"/>
      <c r="C120" s="5"/>
    </row>
    <row r="121" spans="2:3" ht="15" customHeight="1">
      <c r="B121" s="5"/>
      <c r="C121" s="5"/>
    </row>
    <row r="122" spans="2:3" ht="15" customHeight="1">
      <c r="B122" s="5"/>
      <c r="C122" s="5"/>
    </row>
  </sheetData>
  <autoFilter ref="A1:N101" xr:uid="{65D3B4D9-8CC8-4130-B3A4-D3E55629BABB}"/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DateTrigger xmlns="83b09c51-96b4-48a3-8148-4a5b1ae33223" xsi:nil="true"/>
    <Sent xmlns="83b09c51-96b4-48a3-8148-4a5b1ae33223" xsi:nil="true"/>
    <DocumentType xmlns="83b09c51-96b4-48a3-8148-4a5b1ae33223">DATA, tickets, model, calculation</DocumentType>
    <AdditionalActivitiyNumbers xmlns="358cde48-6ae2-48e0-84d4-cc5950ba777a" xsi:nil="true"/>
    <Subactivity xmlns="83b09c51-96b4-48a3-8148-4a5b1ae33223">NA</Subactivity>
    <CC xmlns="83b09c51-96b4-48a3-8148-4a5b1ae33223" xsi:nil="true"/>
    <Valuation xmlns="f3e0aa9b-bcdc-4c00-ac73-c37c01cb0cf5" xsi:nil="true"/>
    <AggregationStatus xmlns="83b09c51-96b4-48a3-8148-4a5b1ae33223">Normal</AggregationStatus>
    <Level2 xmlns="cc6bf0b3-ec53-49a8-bfa1-84eeadf7753b">NA</Level2>
    <Team xmlns="83b09c51-96b4-48a3-8148-4a5b1ae33223">Consent Applications</Team>
    <wic_System_GPS_Longitude xmlns="cc6bf0b3-ec53-49a8-bfa1-84eeadf7753b" xsi:nil="true"/>
    <DocumentSubType xmlns="83b09c51-96b4-48a3-8148-4a5b1ae33223" xsi:nil="true"/>
    <Channel xmlns="83b09c51-96b4-48a3-8148-4a5b1ae33223">NA</Channel>
    <HarmonieUIHidden xmlns="83b09c51-96b4-48a3-8148-4a5b1ae33223" xsi:nil="true"/>
    <PRAText2 xmlns="83b09c51-96b4-48a3-8148-4a5b1ae33223" xsi:nil="true"/>
    <FunctionGroup xmlns="83b09c51-96b4-48a3-8148-4a5b1ae33223">Regulatory Management</FunctionGroup>
    <SetLabel xmlns="83b09c51-96b4-48a3-8148-4a5b1ae33223">NOT SET</SetLabel>
    <zLegacy xmlns="83b09c51-96b4-48a3-8148-4a5b1ae33223">Name: 10001 - Data - Whangaehu Ecology - Periphyton Biomass.xlsx
Location: \\file\herman\D\IS\01\01\IRISLIVE\applications\APP-2006012018.02\10001 - Data - Whangaehu Ecology - Periphyton Biomass.xlsx
Created: 09/09/2025 16:32:00
Modified: 09/10/2025 09:42:31
MigrationGroup: WG1 IT</zLegacy>
    <SetSensitivity xmlns="1cac9bea-d09c-48b0-9841-7eb5347add9c">NOT SET</SetSensitivity>
    <TaxCatchAll xmlns="83b09c51-96b4-48a3-8148-4a5b1ae33223" xsi:nil="true"/>
    <OverrideLabel xmlns="1cac9bea-d09c-48b0-9841-7eb5347add9c" xsi:nil="true"/>
    <RelatedPeople xmlns="83b09c51-96b4-48a3-8148-4a5b1ae33223">
      <UserInfo>
        <DisplayName/>
        <AccountId xsi:nil="true"/>
        <AccountType/>
      </UserInfo>
    </RelatedPeople>
    <Level3 xmlns="cc6bf0b3-ec53-49a8-bfa1-84eeadf7753b">NA</Level3>
    <ApplicationID xmlns="358cde48-6ae2-48e0-84d4-cc5950ba777a" xsi:nil="true"/>
    <ccdc5c4742cf4db8a1fc87503f953ce0 xmlns="83b09c51-96b4-48a3-8148-4a5b1ae33223">
      <Terms xmlns="http://schemas.microsoft.com/office/infopath/2007/PartnerControls"/>
    </ccdc5c4742cf4db8a1fc87503f953ce0>
    <Year xmlns="83b09c51-96b4-48a3-8148-4a5b1ae33223">NA</Year>
    <ILFrom xmlns="83b09c51-96b4-48a3-8148-4a5b1ae33223" xsi:nil="true"/>
    <PRAText1 xmlns="83b09c51-96b4-48a3-8148-4a5b1ae33223" xsi:nil="true"/>
    <CaseType xmlns="cc6bf0b3-ec53-49a8-bfa1-84eeadf7753b" xsi:nil="true"/>
    <zMigrationID xmlns="f3e0aa9b-bcdc-4c00-ac73-c37c01cb0cf5">654d7c09-e8e4-49b0-9ba7-d7412cce3aad</zMigrationID>
    <_ExtendedDescription xmlns="http://schemas.microsoft.com/sharepoint/v3" xsi:nil="true"/>
    <Activity xmlns="83b09c51-96b4-48a3-8148-4a5b1ae33223">Notification</Activity>
    <MailPreviewData xmlns="83b09c51-96b4-48a3-8148-4a5b1ae33223" xsi:nil="true"/>
    <CaseStatus xmlns="cc6bf0b3-ec53-49a8-bfa1-84eeadf7753b" xsi:nil="true"/>
    <OriginalSubject xmlns="83b09c51-96b4-48a3-8148-4a5b1ae33223" xsi:nil="true"/>
    <InheritedActivityNumber xmlns="4b41f298-8aa0-49e9-a539-c703644217a4">APP-2006012018.02</InheritedActivityNumber>
    <AdditionalActivityNumbers xmlns="f3e0aa9b-bcdc-4c00-ac73-c37c01cb0cf5" xsi:nil="true"/>
    <Received xmlns="83b09c51-96b4-48a3-8148-4a5b1ae33223" xsi:nil="true"/>
    <SecurityClassification xmlns="83b09c51-96b4-48a3-8148-4a5b1ae33223">Unclassified</SecurityClassification>
    <Category2 xmlns="83b09c51-96b4-48a3-8148-4a5b1ae33223">NA</Category2>
    <PRAText5 xmlns="83b09c51-96b4-48a3-8148-4a5b1ae33223" xsi:nil="true"/>
    <To xmlns="83b09c51-96b4-48a3-8148-4a5b1ae33223" xsi:nil="true"/>
    <Iwi xmlns="cc6bf0b3-ec53-49a8-bfa1-84eeadf7753b">NA</Iwi>
    <lcf76f155ced4ddcb4097134ff3c332f xmlns="f3e0aa9b-bcdc-4c00-ac73-c37c01cb0cf5">
      <Terms xmlns="http://schemas.microsoft.com/office/infopath/2007/PartnerControls"/>
    </lcf76f155ced4ddcb4097134ff3c332f>
    <Function xmlns="83b09c51-96b4-48a3-8148-4a5b1ae33223">Resource Consents</Function>
    <Category1 xmlns="83b09c51-96b4-48a3-8148-4a5b1ae33223">NA</Category1>
    <PRADateDisposal xmlns="83b09c51-96b4-48a3-8148-4a5b1ae33223" xsi:nil="true"/>
    <PRAType xmlns="83b09c51-96b4-48a3-8148-4a5b1ae33223">Doc</PRAType>
    <Narrative xmlns="83b09c51-96b4-48a3-8148-4a5b1ae33223" xsi:nil="true"/>
    <zLegacyDocID xmlns="83b09c51-96b4-48a3-8148-4a5b1ae33223" xsi:nil="true"/>
    <zLegacyDocID0 xmlns="cc6bf0b3-ec53-49a8-bfa1-84eeadf7753b" xsi:nil="true"/>
    <wic_System_GPS_Latitude xmlns="cc6bf0b3-ec53-49a8-bfa1-84eeadf7753b" xsi:nil="true"/>
    <Case xmlns="83b09c51-96b4-48a3-8148-4a5b1ae33223">APP-2006012018.02</Case>
    <PRAText4 xmlns="83b09c51-96b4-48a3-8148-4a5b1ae33223" xsi:nil="true"/>
    <PRAText3 xmlns="1cac9bea-d09c-48b0-9841-7eb5347add9c" xsi:nil="true"/>
    <wic_System_Copyright xmlns="http://schemas.microsoft.com/sharepoint/v3/fields" xsi:nil="true"/>
    <wic_System_GPS_Altitude xmlns="cc6bf0b3-ec53-49a8-bfa1-84eeadf7753b" xsi:nil="true"/>
    <Comments xmlns="cc6bf0b3-ec53-49a8-bfa1-84eeadf7753b" xsi:nil="true"/>
    <Project xmlns="83b09c51-96b4-48a3-8148-4a5b1ae33223">NA</Project>
    <zLegacyLocation xmlns="83b09c51-96b4-48a3-8148-4a5b1ae33223">
      <Url xsi:nil="true"/>
      <Description xsi:nil="true"/>
    </zLegacyLocation>
    <zLegacyJSON xmlns="83b09c51-96b4-48a3-8148-4a5b1ae33223">{
  "Location": "\\\\file\\herman\\D\\IS\\01\\01\\IRISLIVE\\applications\\APP-2006012018.02\\10001 - Data - Whangaehu Ecology - Periphyton Biomass.xlsx",
  "Modified": "2025-09-10T09:42:31.2538794",
  "MigrationGroup": "WG1 IT",
  "Created": "2025-09-09T16:32:00",
  "Name": "10001 - Data - Whangaehu Ecology - Periphyton Biomass.xlsx"
}</zLegacyJSON>
    <Level1 xmlns="cc6bf0b3-ec53-49a8-bfa1-84eeadf7753b">NA</Level1>
    <_dlc_DocIdUrl xmlns="83b09c51-96b4-48a3-8148-4a5b1ae33223">
      <Url>https://horizonsregionalcouncil.sharepoint.com/sites/wsp-ConsentApplications/_layouts/15/DocIdRedir.aspx?ID=HRCID-311257018-127664</Url>
      <Description>HRCID-311257018-127664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84698AC4B21A704FAC367827FC73A999" ma:contentTypeVersion="156" ma:contentTypeDescription="Create a new document." ma:contentTypeScope="" ma:versionID="3d93cf59c86d8b43c9ce882d3c974a3b">
  <xsd:schema xmlns:xsd="http://www.w3.org/2001/XMLSchema" xmlns:xs="http://www.w3.org/2001/XMLSchema" xmlns:p="http://schemas.microsoft.com/office/2006/metadata/properties" xmlns:ns1="http://schemas.microsoft.com/sharepoint/v3" xmlns:ns2="cc6bf0b3-ec53-49a8-bfa1-84eeadf7753b" xmlns:ns3="1cac9bea-d09c-48b0-9841-7eb5347add9c" xmlns:ns4="83b09c51-96b4-48a3-8148-4a5b1ae33223" xmlns:ns5="http://schemas.microsoft.com/sharepoint/v3/fields" xmlns:ns6="358cde48-6ae2-48e0-84d4-cc5950ba777a" xmlns:ns7="4b41f298-8aa0-49e9-a539-c703644217a4" xmlns:ns8="f3e0aa9b-bcdc-4c00-ac73-c37c01cb0cf5" targetNamespace="http://schemas.microsoft.com/office/2006/metadata/properties" ma:root="true" ma:fieldsID="b45ef7f83329fd7f1c8c5ff391450c90" ns1:_="" ns2:_="" ns3:_="" ns4:_="" ns5:_="" ns6:_="" ns7:_="" ns8:_="">
    <xsd:import namespace="http://schemas.microsoft.com/sharepoint/v3"/>
    <xsd:import namespace="cc6bf0b3-ec53-49a8-bfa1-84eeadf7753b"/>
    <xsd:import namespace="1cac9bea-d09c-48b0-9841-7eb5347add9c"/>
    <xsd:import namespace="83b09c51-96b4-48a3-8148-4a5b1ae33223"/>
    <xsd:import namespace="http://schemas.microsoft.com/sharepoint/v3/fields"/>
    <xsd:import namespace="358cde48-6ae2-48e0-84d4-cc5950ba777a"/>
    <xsd:import namespace="4b41f298-8aa0-49e9-a539-c703644217a4"/>
    <xsd:import namespace="f3e0aa9b-bcdc-4c00-ac73-c37c01cb0cf5"/>
    <xsd:element name="properties">
      <xsd:complexType>
        <xsd:sequence>
          <xsd:element name="documentManagement">
            <xsd:complexType>
              <xsd:all>
                <xsd:element ref="ns1:_ExtendedDescription" minOccurs="0"/>
                <xsd:element ref="ns2:Comments" minOccurs="0"/>
                <xsd:element ref="ns3:OverrideLabel" minOccurs="0"/>
                <xsd:element ref="ns4:FunctionGroup" minOccurs="0"/>
                <xsd:element ref="ns4:Function" minOccurs="0"/>
                <xsd:element ref="ns4:Activity" minOccurs="0"/>
                <xsd:element ref="ns4:Subactivity" minOccurs="0"/>
                <xsd:element ref="ns4:Case" minOccurs="0"/>
                <xsd:element ref="ns4:Category1" minOccurs="0"/>
                <xsd:element ref="ns4:Category2" minOccurs="0"/>
                <xsd:element ref="ns4:Team" minOccurs="0"/>
                <xsd:element ref="ns4:Channel" minOccurs="0"/>
                <xsd:element ref="ns4:Year" minOccurs="0"/>
                <xsd:element ref="ns4:PRAType" minOccurs="0"/>
                <xsd:element ref="ns4:AggregationStatus" minOccurs="0"/>
                <xsd:element ref="ns4:SetLabel" minOccurs="0"/>
                <xsd:element ref="ns4:DocumentType" minOccurs="0"/>
                <xsd:element ref="ns4:ILFrom" minOccurs="0"/>
                <xsd:element ref="ns4:HarmonieUIHidden" minOccurs="0"/>
                <xsd:element ref="ns4:Narrative" minOccurs="0"/>
                <xsd:element ref="ns4:OriginalSubject" minOccurs="0"/>
                <xsd:element ref="ns4:PRADateDisposal" minOccurs="0"/>
                <xsd:element ref="ns4:PRADateTrigger" minOccurs="0"/>
                <xsd:element ref="ns4:PRAText1" minOccurs="0"/>
                <xsd:element ref="ns4:PRAText2" minOccurs="0"/>
                <xsd:element ref="ns4:PRAText4" minOccurs="0"/>
                <xsd:element ref="ns4:PRAText5" minOccurs="0"/>
                <xsd:element ref="ns4:Project" minOccurs="0"/>
                <xsd:element ref="ns4:Received" minOccurs="0"/>
                <xsd:element ref="ns4:RelatedPeople" minOccurs="0"/>
                <xsd:element ref="ns4:SecurityClassification" minOccurs="0"/>
                <xsd:element ref="ns4:Sent" minOccurs="0"/>
                <xsd:element ref="ns4:To" minOccurs="0"/>
                <xsd:element ref="ns4:zLegacyDocID" minOccurs="0"/>
                <xsd:element ref="ns4:zLegacyLocation" minOccurs="0"/>
                <xsd:element ref="ns4:zLegacy" minOccurs="0"/>
                <xsd:element ref="ns4:zLegacyJSON" minOccurs="0"/>
                <xsd:element ref="ns4:CC" minOccurs="0"/>
                <xsd:element ref="ns4:MailPreviewData" minOccurs="0"/>
                <xsd:element ref="ns3:SetSensitivity" minOccurs="0"/>
                <xsd:element ref="ns3:PRAText3" minOccurs="0"/>
                <xsd:element ref="ns2:zLegacyDocID0" minOccurs="0"/>
                <xsd:element ref="ns2:CaseType" minOccurs="0"/>
                <xsd:element ref="ns2:CaseStatus" minOccurs="0"/>
                <xsd:element ref="ns2:Iwi" minOccurs="0"/>
                <xsd:element ref="ns2:Level1" minOccurs="0"/>
                <xsd:element ref="ns2:Level2" minOccurs="0"/>
                <xsd:element ref="ns2:Level3" minOccurs="0"/>
                <xsd:element ref="ns5:wic_System_Copyright" minOccurs="0"/>
                <xsd:element ref="ns2:wic_System_GPS_Altitude" minOccurs="0"/>
                <xsd:element ref="ns2:wic_System_GPS_Latitude" minOccurs="0"/>
                <xsd:element ref="ns2:wic_System_GPS_Longitude" minOccurs="0"/>
                <xsd:element ref="ns6:ApplicationID" minOccurs="0"/>
                <xsd:element ref="ns7:InheritedActivityNumber" minOccurs="0"/>
                <xsd:element ref="ns6:AdditionalActivitiyNumbers" minOccurs="0"/>
                <xsd:element ref="ns8:AdditionalActivityNumbers" minOccurs="0"/>
                <xsd:element ref="ns8:Valuation" minOccurs="0"/>
                <xsd:element ref="ns8:zMigrationID" minOccurs="0"/>
                <xsd:element ref="ns8:MediaServiceMetadata" minOccurs="0"/>
                <xsd:element ref="ns8:MediaServiceFastMetadata" minOccurs="0"/>
                <xsd:element ref="ns8:MediaServiceSearchProperties" minOccurs="0"/>
                <xsd:element ref="ns8:lcf76f155ced4ddcb4097134ff3c332f" minOccurs="0"/>
                <xsd:element ref="ns4:TaxCatchAll" minOccurs="0"/>
                <xsd:element ref="ns8:MediaServiceDateTaken" minOccurs="0"/>
                <xsd:element ref="ns8:MediaServiceGenerationTime" minOccurs="0"/>
                <xsd:element ref="ns8:MediaServiceEventHashCode" minOccurs="0"/>
                <xsd:element ref="ns8:MediaServiceOCR" minOccurs="0"/>
                <xsd:element ref="ns8:MediaServiceLocation" minOccurs="0"/>
                <xsd:element ref="ns4:ccdc5c4742cf4db8a1fc87503f953ce0" minOccurs="0"/>
                <xsd:element ref="ns4:_dlc_DocIdUrl" minOccurs="0"/>
                <xsd:element ref="ns4:DocumentSub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8" nillable="true" ma:displayName="Description" ma:default="" ma:hidden="true" ma:internalName="_Extended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bf0b3-ec53-49a8-bfa1-84eeadf7753b" elementFormDefault="qualified">
    <xsd:import namespace="http://schemas.microsoft.com/office/2006/documentManagement/types"/>
    <xsd:import namespace="http://schemas.microsoft.com/office/infopath/2007/PartnerControls"/>
    <xsd:element name="Comments" ma:index="9" nillable="true" ma:displayName="Comments" ma:default="" ma:internalName="Comments">
      <xsd:simpleType>
        <xsd:restriction base="dms:Note">
          <xsd:maxLength value="255"/>
        </xsd:restriction>
      </xsd:simpleType>
    </xsd:element>
    <xsd:element name="zLegacyDocID0" ma:index="51" nillable="true" ma:displayName="zLegacyDocID" ma:hidden="true" ma:internalName="zLegacyDocID0" ma:readOnly="false">
      <xsd:simpleType>
        <xsd:restriction base="dms:Text">
          <xsd:maxLength value="255"/>
        </xsd:restriction>
      </xsd:simpleType>
    </xsd:element>
    <xsd:element name="CaseType" ma:index="52" nillable="true" ma:displayName="Case Type" ma:hidden="true" ma:indexed="true" ma:internalName="CaseType" ma:readOnly="false">
      <xsd:simpleType>
        <xsd:restriction base="dms:Text">
          <xsd:maxLength value="255"/>
        </xsd:restriction>
      </xsd:simpleType>
    </xsd:element>
    <xsd:element name="CaseStatus" ma:index="53" nillable="true" ma:displayName="Case Status" ma:hidden="true" ma:indexed="true" ma:internalName="CaseStatus" ma:readOnly="false">
      <xsd:simpleType>
        <xsd:restriction base="dms:Text">
          <xsd:maxLength value="255"/>
        </xsd:restriction>
      </xsd:simpleType>
    </xsd:element>
    <xsd:element name="Iwi" ma:index="54" nillable="true" ma:displayName="Iwi" ma:default="NA" ma:hidden="true" ma:internalName="Iwi">
      <xsd:simpleType>
        <xsd:restriction base="dms:Text">
          <xsd:maxLength value="255"/>
        </xsd:restriction>
      </xsd:simpleType>
    </xsd:element>
    <xsd:element name="Level1" ma:index="55" nillable="true" ma:displayName="Level 1" ma:default="NA" ma:hidden="true" ma:internalName="Level1">
      <xsd:simpleType>
        <xsd:restriction base="dms:Text">
          <xsd:maxLength value="255"/>
        </xsd:restriction>
      </xsd:simpleType>
    </xsd:element>
    <xsd:element name="Level2" ma:index="56" nillable="true" ma:displayName="Level 2" ma:default="NA" ma:hidden="true" ma:internalName="Level2">
      <xsd:simpleType>
        <xsd:restriction base="dms:Text">
          <xsd:maxLength value="255"/>
        </xsd:restriction>
      </xsd:simpleType>
    </xsd:element>
    <xsd:element name="Level3" ma:index="57" nillable="true" ma:displayName="Level 3" ma:default="NA" ma:hidden="true" ma:internalName="Level3">
      <xsd:simpleType>
        <xsd:restriction base="dms:Text">
          <xsd:maxLength value="255"/>
        </xsd:restriction>
      </xsd:simpleType>
    </xsd:element>
    <xsd:element name="wic_System_GPS_Altitude" ma:index="59" nillable="true" ma:displayName="GPS Altitude" ma:hidden="true" ma:internalName="wic_System_GPS_Altitude" ma:readOnly="false">
      <xsd:simpleType>
        <xsd:restriction base="dms:Text">
          <xsd:maxLength value="255"/>
        </xsd:restriction>
      </xsd:simpleType>
    </xsd:element>
    <xsd:element name="wic_System_GPS_Latitude" ma:index="60" nillable="true" ma:displayName="GPS Latitude" ma:hidden="true" ma:internalName="wic_System_GPS_Latitude" ma:readOnly="false">
      <xsd:simpleType>
        <xsd:restriction base="dms:Text">
          <xsd:maxLength value="255"/>
        </xsd:restriction>
      </xsd:simpleType>
    </xsd:element>
    <xsd:element name="wic_System_GPS_Longitude" ma:index="61" nillable="true" ma:displayName="GPS Longitude" ma:hidden="true" ma:internalName="wic_System_GPS_Longitud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c9bea-d09c-48b0-9841-7eb5347add9c" elementFormDefault="qualified">
    <xsd:import namespace="http://schemas.microsoft.com/office/2006/documentManagement/types"/>
    <xsd:import namespace="http://schemas.microsoft.com/office/infopath/2007/PartnerControls"/>
    <xsd:element name="OverrideLabel" ma:index="10" nillable="true" ma:displayName="Override Label" ma:default="" ma:internalName="OverrideLabel">
      <xsd:simpleType>
        <xsd:restriction base="dms:Choice">
          <xsd:enumeration value="00"/>
          <xsd:enumeration value="D02M"/>
          <xsd:enumeration value="D02L"/>
          <xsd:enumeration value="D07M"/>
          <xsd:enumeration value="D07L"/>
          <xsd:enumeration value="D10M"/>
          <xsd:enumeration value="D10M"/>
          <xsd:enumeration value="RETAIN"/>
        </xsd:restriction>
      </xsd:simpleType>
    </xsd:element>
    <xsd:element name="SetSensitivity" ma:index="47" nillable="true" ma:displayName="Set Sensitivity" ma:default="NOT SET" ma:hidden="true" ma:indexed="true" ma:internalName="SetSensitivity">
      <xsd:simpleType>
        <xsd:restriction base="dms:Text">
          <xsd:maxLength value="255"/>
        </xsd:restriction>
      </xsd:simpleType>
    </xsd:element>
    <xsd:element name="PRAText3" ma:index="48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09c51-96b4-48a3-8148-4a5b1ae33223" elementFormDefault="qualified">
    <xsd:import namespace="http://schemas.microsoft.com/office/2006/documentManagement/types"/>
    <xsd:import namespace="http://schemas.microsoft.com/office/infopath/2007/PartnerControls"/>
    <xsd:element name="FunctionGroup" ma:index="11" nillable="true" ma:displayName="Function Group" ma:default="Regulatory Management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12" nillable="true" ma:displayName="Function" ma:default="Resource Consents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13" nillable="true" ma:displayName="Activity" ma:default="NA" ma:hidden="true" ma:internalName="Activity">
      <xsd:simpleType>
        <xsd:restriction base="dms:Text">
          <xsd:maxLength value="255"/>
        </xsd:restriction>
      </xsd:simpleType>
    </xsd:element>
    <xsd:element name="Subactivity" ma:index="14" nillable="true" ma:displayName="Subactivity" ma:default="NA" ma:hidden="true" ma:internalName="Subactivity">
      <xsd:simpleType>
        <xsd:restriction base="dms:Text">
          <xsd:maxLength value="255"/>
        </xsd:restriction>
      </xsd:simpleType>
    </xsd:element>
    <xsd:element name="Case" ma:index="15" nillable="true" ma:displayName="Case" ma:default="NA" ma:hidden="true" ma:internalName="Case">
      <xsd:simpleType>
        <xsd:restriction base="dms:Text">
          <xsd:maxLength value="255"/>
        </xsd:restriction>
      </xsd:simpleType>
    </xsd:element>
    <xsd:element name="Category1" ma:index="16" nillable="true" ma:displayName="Category 1" ma:default="NA" ma:hidden="true" ma:internalName="Category1">
      <xsd:simpleType>
        <xsd:restriction base="dms:Text">
          <xsd:maxLength value="255"/>
        </xsd:restriction>
      </xsd:simpleType>
    </xsd:element>
    <xsd:element name="Category2" ma:index="17" nillable="true" ma:displayName="Category 2" ma:default="NA" ma:hidden="true" ma:internalName="Category2">
      <xsd:simpleType>
        <xsd:restriction base="dms:Text">
          <xsd:maxLength value="255"/>
        </xsd:restriction>
      </xsd:simpleType>
    </xsd:element>
    <xsd:element name="Team" ma:index="18" nillable="true" ma:displayName="Team" ma:default="Consent Applications" ma:hidden="true" ma:internalName="Team" ma:readOnly="false">
      <xsd:simpleType>
        <xsd:restriction base="dms:Text">
          <xsd:maxLength value="255"/>
        </xsd:restriction>
      </xsd:simpleType>
    </xsd:element>
    <xsd:element name="Channel" ma:index="19" nillable="true" ma:displayName="Channel" ma:default="NA" ma:hidden="true" ma:internalName="Channel">
      <xsd:simpleType>
        <xsd:restriction base="dms:Text">
          <xsd:maxLength value="255"/>
        </xsd:restriction>
      </xsd:simpleType>
    </xsd:element>
    <xsd:element name="Year" ma:index="20" nillable="true" ma:displayName="Year" ma:default="NA" ma:hidden="true" ma:internalName="Year">
      <xsd:simpleType>
        <xsd:restriction base="dms:Text">
          <xsd:maxLength value="255"/>
        </xsd:restriction>
      </xsd:simpleType>
    </xsd:element>
    <xsd:element name="PRAType" ma:index="21" nillable="true" ma:displayName="PRA Type" ma:default="Doc" ma:hidden="true" ma:indexed="true" ma:internalName="PRAType">
      <xsd:simpleType>
        <xsd:restriction base="dms:Text">
          <xsd:maxLength value="255"/>
        </xsd:restriction>
      </xsd:simpleType>
    </xsd:element>
    <xsd:element name="AggregationStatus" ma:index="22" nillable="true" ma:displayName="Aggregation Status" ma:default="Normal" ma:format="Dropdown" ma:hidden="true" ma:internalName="AggregationStatus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  <xsd:enumeration value="Normal"/>
            </xsd:restriction>
          </xsd:simpleType>
        </xsd:union>
      </xsd:simpleType>
    </xsd:element>
    <xsd:element name="SetLabel" ma:index="23" nillable="true" ma:displayName="Set Label" ma:default="NOT SET" ma:hidden="true" ma:indexed="true" ma:internalName="SetLabel">
      <xsd:simpleType>
        <xsd:restriction base="dms:Text">
          <xsd:maxLength value="255"/>
        </xsd:restriction>
      </xsd:simpleType>
    </xsd:element>
    <xsd:element name="DocumentType" ma:index="24" nillable="true" ma:displayName="Document Type" ma:default="" ma:format="Dropdown" ma:hidden="true" ma:internalName="DocumentType">
      <xsd:simpleType>
        <xsd:restriction base="dms:Choice">
          <xsd:enumeration value="CORRESPONDENCE"/>
          <xsd:enumeration value="CONTRACT, Variation, Agreement, Procurement"/>
          <xsd:enumeration value="LEGAL matter"/>
          <xsd:enumeration value="FINANCIAL related, Rates"/>
          <xsd:enumeration value="APPLICATION, consent related"/>
          <xsd:enumeration value="EMPLOYMENT related"/>
          <xsd:enumeration value="POLICY, Strategy, ByLaw"/>
          <xsd:enumeration value="MEETING related"/>
          <xsd:enumeration value="MEDIA, Photo, Image, Video"/>
          <xsd:enumeration value="DATA, tickets, model, calculation"/>
          <xsd:enumeration value="DRAWING, Plan, Map"/>
          <xsd:enumeration value="PUBLICATION material"/>
          <xsd:enumeration value="REPORT"/>
          <xsd:enumeration value="PRESENTATION"/>
          <xsd:enumeration value="PROCEDURE, SOP, Guide"/>
          <xsd:enumeration value="TEMPLATE, Form"/>
        </xsd:restriction>
      </xsd:simpleType>
    </xsd:element>
    <xsd:element name="ILFrom" ma:index="25" nillable="true" ma:displayName="From" ma:hidden="true" ma:internalName="ILFrom" ma:readOnly="false">
      <xsd:simpleType>
        <xsd:restriction base="dms:Text">
          <xsd:maxLength value="255"/>
        </xsd:restriction>
      </xsd:simpleType>
    </xsd:element>
    <xsd:element name="HarmonieUIHidden" ma:index="26" nillable="true" ma:displayName="HarmonieUIHidden" ma:hidden="true" ma:internalName="HarmonieUIHidden" ma:readOnly="false">
      <xsd:simpleType>
        <xsd:restriction base="dms:Text">
          <xsd:maxLength value="255"/>
        </xsd:restriction>
      </xsd:simpleType>
    </xsd:element>
    <xsd:element name="Narrative" ma:index="27" nillable="true" ma:displayName="Narrative" ma:default="" ma:hidden="true" ma:internalName="Narrative" ma:readOnly="false">
      <xsd:simpleType>
        <xsd:restriction base="dms:Note"/>
      </xsd:simpleType>
    </xsd:element>
    <xsd:element name="OriginalSubject" ma:index="28" nillable="true" ma:displayName="Original Subject" ma:hidden="true" ma:internalName="OriginalSubject" ma:readOnly="false">
      <xsd:simpleType>
        <xsd:restriction base="dms:Text">
          <xsd:maxLength value="255"/>
        </xsd:restriction>
      </xsd:simpleType>
    </xsd:element>
    <xsd:element name="PRADateDisposal" ma:index="29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30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31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2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4" ma:index="33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4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Project" ma:index="35" nillable="true" ma:displayName="Project" ma:default="NA" ma:hidden="true" ma:internalName="Project">
      <xsd:simpleType>
        <xsd:restriction base="dms:Text">
          <xsd:maxLength value="255"/>
        </xsd:restriction>
      </xsd:simpleType>
    </xsd:element>
    <xsd:element name="Received" ma:index="36" nillable="true" ma:displayName="Received" ma:format="DateOnly" ma:hidden="true" ma:internalName="Received" ma:readOnly="false">
      <xsd:simpleType>
        <xsd:restriction base="dms:DateTime"/>
      </xsd:simpleType>
    </xsd:element>
    <xsd:element name="RelatedPeople" ma:index="37" nillable="true" ma:displayName="Related People" ma:hidden="true" ma:list="UserInfo" ma:SharePointGroup="0" ma:internalName="RelatedPeopl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urityClassification" ma:index="38" nillable="true" ma:displayName="Security Classification" ma:default="Unclassified" ma:format="Dropdown" ma:hidden="true" ma:internalName="SecurityClassification">
      <xsd:simpleType>
        <xsd:union memberTypes="dms:Text">
          <xsd:simpleType>
            <xsd:restriction base="dms:Choice">
              <xsd:enumeration value="In confidence"/>
              <xsd:enumeration value="Sensitive"/>
              <xsd:enumeration value="Public"/>
              <xsd:enumeration value="Unclassified"/>
            </xsd:restriction>
          </xsd:simpleType>
        </xsd:union>
      </xsd:simpleType>
    </xsd:element>
    <xsd:element name="Sent" ma:index="39" nillable="true" ma:displayName="Sent" ma:format="DateTime" ma:hidden="true" ma:internalName="Sent" ma:readOnly="false">
      <xsd:simpleType>
        <xsd:restriction base="dms:DateTime"/>
      </xsd:simpleType>
    </xsd:element>
    <xsd:element name="To" ma:index="40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zLegacyDocID" ma:index="41" nillable="true" ma:displayName="Legacy Doc ID" ma:hidden="true" ma:internalName="zLegacyDocID" ma:readOnly="false">
      <xsd:simpleType>
        <xsd:restriction base="dms:Text">
          <xsd:maxLength value="255"/>
        </xsd:restriction>
      </xsd:simpleType>
    </xsd:element>
    <xsd:element name="zLegacyLocation" ma:index="42" nillable="true" ma:displayName="zLegacyLocation" ma:format="Hyperlink" ma:hidden="true" ma:internalName="zLegacyLocati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zLegacy" ma:index="43" nillable="true" ma:displayName="zLegacy" ma:default="" ma:hidden="true" ma:internalName="zLegacy" ma:readOnly="false">
      <xsd:simpleType>
        <xsd:restriction base="dms:Note"/>
      </xsd:simpleType>
    </xsd:element>
    <xsd:element name="zLegacyJSON" ma:index="44" nillable="true" ma:displayName="zLegacyJSON" ma:default="" ma:hidden="true" ma:internalName="zLegacyJSON" ma:readOnly="false">
      <xsd:simpleType>
        <xsd:restriction base="dms:Note"/>
      </xsd:simpleType>
    </xsd:element>
    <xsd:element name="CC" ma:index="45" nillable="true" ma:displayName="CC" ma:hidden="true" ma:internalName="CC" ma:readOnly="false">
      <xsd:simpleType>
        <xsd:restriction base="dms:Text">
          <xsd:maxLength value="255"/>
        </xsd:restriction>
      </xsd:simpleType>
    </xsd:element>
    <xsd:element name="MailPreviewData" ma:index="46" nillable="true" ma:displayName="MailPreviewData" ma:default="" ma:hidden="true" ma:internalName="MailPreviewData" ma:readOnly="false">
      <xsd:simpleType>
        <xsd:restriction base="dms:Note"/>
      </xsd:simpleType>
    </xsd:element>
    <xsd:element name="TaxCatchAll" ma:index="73" nillable="true" ma:displayName="Taxonomy Catch All Column" ma:hidden="true" ma:list="{c3072b41-844d-4d9e-a226-b3877b00751d}" ma:internalName="TaxCatchAll" ma:showField="CatchAllData" ma:web="83b09c51-96b4-48a3-8148-4a5b1ae33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dc5c4742cf4db8a1fc87503f953ce0" ma:index="80" nillable="true" ma:taxonomy="true" ma:internalName="ccdc5c4742cf4db8a1fc87503f953ce0" ma:taxonomyFieldName="BusinessIDTagged" ma:displayName="Tag business IDs" ma:fieldId="{ccdc5c47-42cf-4db8-a1fc-87503f953ce0}" ma:taxonomyMulti="true" ma:sspId="2f3edb79-a8d9-4768-9276-43bf5eb1b67b" ma:termSetId="a71ef516-1310-46b8-a721-b8fddcf0c2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8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SubType" ma:index="82" nillable="true" ma:displayName="IRIS Document Sub Type" ma:hidden="true" ma:internalName="DocumentSubTyp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58" nillable="true" ma:displayName="EXIF Copyright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cde48-6ae2-48e0-84d4-cc5950ba777a" elementFormDefault="qualified">
    <xsd:import namespace="http://schemas.microsoft.com/office/2006/documentManagement/types"/>
    <xsd:import namespace="http://schemas.microsoft.com/office/infopath/2007/PartnerControls"/>
    <xsd:element name="ApplicationID" ma:index="62" nillable="true" ma:displayName="Application ID" ma:hidden="true" ma:internalName="ApplicationID" ma:readOnly="false">
      <xsd:simpleType>
        <xsd:restriction base="dms:Text">
          <xsd:maxLength value="255"/>
        </xsd:restriction>
      </xsd:simpleType>
    </xsd:element>
    <xsd:element name="AdditionalActivitiyNumbers" ma:index="64" nillable="true" ma:displayName="Consent Numbers" ma:hidden="true" ma:internalName="AdditionalActivitiyNumber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1f298-8aa0-49e9-a539-c703644217a4" elementFormDefault="qualified">
    <xsd:import namespace="http://schemas.microsoft.com/office/2006/documentManagement/types"/>
    <xsd:import namespace="http://schemas.microsoft.com/office/infopath/2007/PartnerControls"/>
    <xsd:element name="InheritedActivityNumber" ma:index="63" nillable="true" ma:displayName="Application Number" ma:hidden="true" ma:internalName="InheritedActivity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0aa9b-bcdc-4c00-ac73-c37c01cb0cf5" elementFormDefault="qualified">
    <xsd:import namespace="http://schemas.microsoft.com/office/2006/documentManagement/types"/>
    <xsd:import namespace="http://schemas.microsoft.com/office/infopath/2007/PartnerControls"/>
    <xsd:element name="AdditionalActivityNumbers" ma:index="65" nillable="true" ma:displayName="Related Business IDs" ma:hidden="true" ma:internalName="AdditionalActivityNumbers" ma:readOnly="false">
      <xsd:simpleType>
        <xsd:restriction base="dms:Note"/>
      </xsd:simpleType>
    </xsd:element>
    <xsd:element name="Valuation" ma:index="66" nillable="true" ma:displayName="Valuation" ma:internalName="Valuation">
      <xsd:simpleType>
        <xsd:restriction base="dms:Note"/>
      </xsd:simpleType>
    </xsd:element>
    <xsd:element name="zMigrationID" ma:index="67" nillable="true" ma:displayName="zMigrationID" ma:hidden="true" ma:indexed="true" ma:internalName="zMigrationID" ma:readOnly="false">
      <xsd:simpleType>
        <xsd:restriction base="dms:Text"/>
      </xsd:simpleType>
    </xsd:element>
    <xsd:element name="MediaServiceMetadata" ma:index="6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72" nillable="true" ma:taxonomy="true" ma:internalName="lcf76f155ced4ddcb4097134ff3c332f" ma:taxonomyFieldName="MediaServiceImageTags" ma:displayName="Image Tags" ma:readOnly="false" ma:fieldId="{5cf76f15-5ced-4ddc-b409-7134ff3c332f}" ma:taxonomyMulti="true" ma:sspId="2f3edb79-a8d9-4768-9276-43bf5eb1b6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7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7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7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7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displayName="Subject"/>
        <xsd:element ref="dc:description" minOccurs="0" maxOccurs="1"/>
        <xsd:element name="keywords" minOccurs="0" maxOccurs="1" type="xsd:string" ma:displayName="Key 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76DBF-F279-4CDA-BCB5-BF631DFBF800}"/>
</file>

<file path=customXml/itemProps2.xml><?xml version="1.0" encoding="utf-8"?>
<ds:datastoreItem xmlns:ds="http://schemas.openxmlformats.org/officeDocument/2006/customXml" ds:itemID="{9597784B-876F-4B91-831C-530B21738A2D}"/>
</file>

<file path=customXml/itemProps3.xml><?xml version="1.0" encoding="utf-8"?>
<ds:datastoreItem xmlns:ds="http://schemas.openxmlformats.org/officeDocument/2006/customXml" ds:itemID="{40FDC3DE-BF21-4C9D-A598-640337EC845E}"/>
</file>

<file path=customXml/itemProps4.xml><?xml version="1.0" encoding="utf-8"?>
<ds:datastoreItem xmlns:ds="http://schemas.openxmlformats.org/officeDocument/2006/customXml" ds:itemID="{CF5DB5C6-514B-4D68-91B7-4B719B0AD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Grant Allen</dc:creator>
  <cp:keywords/>
  <dc:description/>
  <cp:lastModifiedBy>Kevin Chauval</cp:lastModifiedBy>
  <cp:revision/>
  <dcterms:created xsi:type="dcterms:W3CDTF">2019-06-19T22:10:26Z</dcterms:created>
  <dcterms:modified xsi:type="dcterms:W3CDTF">2025-10-30T19:05:33Z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0x01010084698AC4B21A704FAC367827FC73A999</vt:lpwstr>
  </property>
  <property fmtid="{D5CDD505-2E9C-101B-9397-08002B2CF9AE}" pid="3" name="_dlc_DocId">
    <vt:lpwstr>HRCID-311257018-127664</vt:lpwstr>
  </property>
  <property fmtid="{D5CDD505-2E9C-101B-9397-08002B2CF9AE}" pid="4" name="_dlc_DocIdItemGuid">
    <vt:lpwstr>75736d7a-bb0e-49fc-82c7-74af9857882e</vt:lpwstr>
  </property>
  <property fmtid="{D5CDD505-2E9C-101B-9397-08002B2CF9AE}" pid="5" name="MediaServiceImageTags">
    <vt:lpwstr/>
  </property>
  <property fmtid="{D5CDD505-2E9C-101B-9397-08002B2CF9AE}" pid="6" name="BusinessIDTagged">
    <vt:lpwstr/>
  </property>
</Properties>
</file>